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silvija.muzek\Documents\SM 311019\Silvija Mužek\UO PiF\Izvještaji\2024\"/>
    </mc:Choice>
  </mc:AlternateContent>
  <xr:revisionPtr revIDLastSave="0" documentId="8_{54D236C2-AC36-4FAA-8567-3473231631F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F309" i="9"/>
  <c r="E309" i="9"/>
  <c r="B309" i="9" s="1"/>
  <c r="F308" i="9"/>
  <c r="H307" i="9"/>
  <c r="G307" i="9"/>
  <c r="E307" i="9" s="1"/>
  <c r="B307" i="9" s="1"/>
  <c r="F307" i="9"/>
  <c r="H306" i="9"/>
  <c r="G306" i="9"/>
  <c r="F306" i="9"/>
  <c r="H305" i="9"/>
  <c r="G305" i="9"/>
  <c r="F305" i="9"/>
  <c r="E305" i="9"/>
  <c r="B305" i="9" s="1"/>
  <c r="H304" i="9"/>
  <c r="G304" i="9"/>
  <c r="F304" i="9"/>
  <c r="E304" i="9"/>
  <c r="H303" i="9"/>
  <c r="G303" i="9"/>
  <c r="E303" i="9" s="1"/>
  <c r="B303" i="9" s="1"/>
  <c r="F303" i="9"/>
  <c r="H302" i="9"/>
  <c r="G302" i="9"/>
  <c r="F302" i="9"/>
  <c r="H301" i="9"/>
  <c r="G301" i="9"/>
  <c r="F301" i="9"/>
  <c r="E301" i="9"/>
  <c r="B301" i="9" s="1"/>
  <c r="H300" i="9"/>
  <c r="G300" i="9"/>
  <c r="E300" i="9" s="1"/>
  <c r="B300" i="9" s="1"/>
  <c r="F300" i="9"/>
  <c r="H299" i="9"/>
  <c r="G299" i="9"/>
  <c r="E299" i="9" s="1"/>
  <c r="B299" i="9" s="1"/>
  <c r="F299" i="9"/>
  <c r="H298" i="9"/>
  <c r="G298" i="9"/>
  <c r="F298" i="9"/>
  <c r="H297" i="9"/>
  <c r="G297" i="9"/>
  <c r="F297" i="9"/>
  <c r="E297" i="9"/>
  <c r="B297" i="9" s="1"/>
  <c r="H296" i="9"/>
  <c r="G296" i="9"/>
  <c r="E296" i="9" s="1"/>
  <c r="B296" i="9" s="1"/>
  <c r="F296" i="9"/>
  <c r="H295" i="9"/>
  <c r="G295" i="9"/>
  <c r="E295" i="9" s="1"/>
  <c r="B295" i="9" s="1"/>
  <c r="F295" i="9"/>
  <c r="H294" i="9"/>
  <c r="G294" i="9"/>
  <c r="E294" i="9" s="1"/>
  <c r="B294" i="9" s="1"/>
  <c r="F294" i="9"/>
  <c r="H293" i="9"/>
  <c r="G293" i="9"/>
  <c r="F293" i="9"/>
  <c r="H292" i="9"/>
  <c r="G292" i="9"/>
  <c r="F292" i="9"/>
  <c r="E292" i="9"/>
  <c r="F291" i="9"/>
  <c r="F290" i="9"/>
  <c r="H289" i="9"/>
  <c r="G289" i="9"/>
  <c r="F289" i="9"/>
  <c r="H288" i="9"/>
  <c r="E288" i="9" s="1"/>
  <c r="B288" i="9" s="1"/>
  <c r="G288" i="9"/>
  <c r="F288" i="9"/>
  <c r="H287" i="9"/>
  <c r="G287" i="9"/>
  <c r="F287" i="9"/>
  <c r="H286" i="9"/>
  <c r="G286" i="9"/>
  <c r="F286" i="9"/>
  <c r="F285" i="9"/>
  <c r="H284" i="9"/>
  <c r="E284" i="9" s="1"/>
  <c r="B284" i="9" s="1"/>
  <c r="G284" i="9"/>
  <c r="F284" i="9"/>
  <c r="H283" i="9"/>
  <c r="G283" i="9"/>
  <c r="E283" i="9" s="1"/>
  <c r="B283" i="9" s="1"/>
  <c r="F283" i="9"/>
  <c r="H282" i="9"/>
  <c r="G282" i="9"/>
  <c r="F282" i="9"/>
  <c r="F281" i="9"/>
  <c r="F280" i="9"/>
  <c r="F279" i="9"/>
  <c r="F278" i="9"/>
  <c r="F276" i="9"/>
  <c r="L275" i="9"/>
  <c r="F275" i="9" s="1"/>
  <c r="H275" i="9"/>
  <c r="F274" i="9"/>
  <c r="I273" i="9"/>
  <c r="H273" i="9"/>
  <c r="F273" i="9"/>
  <c r="E272" i="9"/>
  <c r="M271" i="9"/>
  <c r="L271" i="9"/>
  <c r="E271" i="9"/>
  <c r="M270" i="9"/>
  <c r="F270" i="9" s="1"/>
  <c r="L270" i="9"/>
  <c r="E270" i="9"/>
  <c r="M269" i="9"/>
  <c r="L269" i="9"/>
  <c r="F269" i="9"/>
  <c r="E269" i="9"/>
  <c r="B269" i="9" s="1"/>
  <c r="M268" i="9"/>
  <c r="L268" i="9"/>
  <c r="F268" i="9" s="1"/>
  <c r="B268" i="9" s="1"/>
  <c r="E268" i="9"/>
  <c r="M267" i="9"/>
  <c r="L267" i="9"/>
  <c r="F267" i="9" s="1"/>
  <c r="B267" i="9" s="1"/>
  <c r="E267" i="9"/>
  <c r="M266" i="9"/>
  <c r="F266" i="9" s="1"/>
  <c r="L266" i="9"/>
  <c r="E266" i="9"/>
  <c r="B266" i="9" s="1"/>
  <c r="M265" i="9"/>
  <c r="L265" i="9"/>
  <c r="F265" i="9"/>
  <c r="E265" i="9"/>
  <c r="M264" i="9"/>
  <c r="L264" i="9"/>
  <c r="F264" i="9" s="1"/>
  <c r="B264" i="9" s="1"/>
  <c r="E264" i="9"/>
  <c r="M263" i="9"/>
  <c r="L263" i="9"/>
  <c r="E263" i="9"/>
  <c r="M262" i="9"/>
  <c r="F262" i="9" s="1"/>
  <c r="L262" i="9"/>
  <c r="E262" i="9"/>
  <c r="M261" i="9"/>
  <c r="L261" i="9"/>
  <c r="F261" i="9"/>
  <c r="E261" i="9"/>
  <c r="B261" i="9" s="1"/>
  <c r="M260" i="9"/>
  <c r="L260" i="9"/>
  <c r="F260" i="9" s="1"/>
  <c r="B260" i="9" s="1"/>
  <c r="E260" i="9"/>
  <c r="M259" i="9"/>
  <c r="L259" i="9"/>
  <c r="F259" i="9" s="1"/>
  <c r="B259" i="9" s="1"/>
  <c r="E259" i="9"/>
  <c r="M258" i="9"/>
  <c r="F258" i="9" s="1"/>
  <c r="L258" i="9"/>
  <c r="E258" i="9"/>
  <c r="B258" i="9" s="1"/>
  <c r="M257" i="9"/>
  <c r="L257" i="9"/>
  <c r="F257" i="9"/>
  <c r="E257" i="9"/>
  <c r="M256" i="9"/>
  <c r="L256" i="9"/>
  <c r="F256" i="9" s="1"/>
  <c r="B256" i="9" s="1"/>
  <c r="E256" i="9"/>
  <c r="M255" i="9"/>
  <c r="L255" i="9"/>
  <c r="E255" i="9"/>
  <c r="M254" i="9"/>
  <c r="F254" i="9" s="1"/>
  <c r="L254" i="9"/>
  <c r="E254" i="9"/>
  <c r="M253" i="9"/>
  <c r="L253" i="9"/>
  <c r="F253" i="9"/>
  <c r="E253" i="9"/>
  <c r="B253" i="9" s="1"/>
  <c r="M252" i="9"/>
  <c r="L252" i="9"/>
  <c r="F252" i="9" s="1"/>
  <c r="B252" i="9" s="1"/>
  <c r="E252" i="9"/>
  <c r="M251" i="9"/>
  <c r="L251" i="9"/>
  <c r="F251" i="9" s="1"/>
  <c r="B251" i="9" s="1"/>
  <c r="E251" i="9"/>
  <c r="M250" i="9"/>
  <c r="F250" i="9" s="1"/>
  <c r="L250" i="9"/>
  <c r="E250" i="9"/>
  <c r="B250" i="9" s="1"/>
  <c r="M249" i="9"/>
  <c r="L249" i="9"/>
  <c r="F249" i="9"/>
  <c r="E249" i="9"/>
  <c r="M248" i="9"/>
  <c r="L248" i="9"/>
  <c r="F248" i="9" s="1"/>
  <c r="B248" i="9" s="1"/>
  <c r="E248" i="9"/>
  <c r="M247" i="9"/>
  <c r="L247" i="9"/>
  <c r="E247" i="9"/>
  <c r="M246" i="9"/>
  <c r="F246" i="9" s="1"/>
  <c r="L246" i="9"/>
  <c r="E246" i="9"/>
  <c r="M245" i="9"/>
  <c r="L245" i="9"/>
  <c r="F245" i="9"/>
  <c r="E245" i="9"/>
  <c r="B245" i="9" s="1"/>
  <c r="M244" i="9"/>
  <c r="L244" i="9"/>
  <c r="F244" i="9" s="1"/>
  <c r="B244" i="9" s="1"/>
  <c r="E244" i="9"/>
  <c r="M243" i="9"/>
  <c r="L243" i="9"/>
  <c r="F243" i="9" s="1"/>
  <c r="B243" i="9" s="1"/>
  <c r="E243" i="9"/>
  <c r="M242" i="9"/>
  <c r="F242" i="9" s="1"/>
  <c r="L242" i="9"/>
  <c r="E242" i="9"/>
  <c r="B242" i="9" s="1"/>
  <c r="M241" i="9"/>
  <c r="L241" i="9"/>
  <c r="F241" i="9"/>
  <c r="E241" i="9"/>
  <c r="B241" i="9" s="1"/>
  <c r="M240" i="9"/>
  <c r="L240" i="9"/>
  <c r="F240" i="9" s="1"/>
  <c r="B240" i="9" s="1"/>
  <c r="E240" i="9"/>
  <c r="M239" i="9"/>
  <c r="L239" i="9"/>
  <c r="E239" i="9"/>
  <c r="M238" i="9"/>
  <c r="F238" i="9" s="1"/>
  <c r="L238" i="9"/>
  <c r="E238" i="9"/>
  <c r="M237" i="9"/>
  <c r="L237" i="9"/>
  <c r="F237" i="9"/>
  <c r="E237" i="9"/>
  <c r="B237" i="9" s="1"/>
  <c r="M236" i="9"/>
  <c r="L236" i="9"/>
  <c r="F236" i="9" s="1"/>
  <c r="B236" i="9" s="1"/>
  <c r="E236" i="9"/>
  <c r="M235" i="9"/>
  <c r="L235" i="9"/>
  <c r="F235" i="9" s="1"/>
  <c r="B235" i="9" s="1"/>
  <c r="E235" i="9"/>
  <c r="M234" i="9"/>
  <c r="F234" i="9" s="1"/>
  <c r="L234" i="9"/>
  <c r="E234" i="9"/>
  <c r="B234" i="9" s="1"/>
  <c r="M233" i="9"/>
  <c r="L233" i="9"/>
  <c r="F233" i="9"/>
  <c r="E233" i="9"/>
  <c r="B233" i="9" s="1"/>
  <c r="M232" i="9"/>
  <c r="L232" i="9"/>
  <c r="F232" i="9" s="1"/>
  <c r="B232" i="9" s="1"/>
  <c r="E232" i="9"/>
  <c r="M231" i="9"/>
  <c r="L231" i="9"/>
  <c r="E231" i="9"/>
  <c r="M230" i="9"/>
  <c r="F230" i="9" s="1"/>
  <c r="L230" i="9"/>
  <c r="E230" i="9"/>
  <c r="M229" i="9"/>
  <c r="L229" i="9"/>
  <c r="F229" i="9"/>
  <c r="E229" i="9"/>
  <c r="B229" i="9" s="1"/>
  <c r="M228" i="9"/>
  <c r="L228" i="9"/>
  <c r="F228" i="9" s="1"/>
  <c r="B228" i="9" s="1"/>
  <c r="E228" i="9"/>
  <c r="M227" i="9"/>
  <c r="L227" i="9"/>
  <c r="F227" i="9" s="1"/>
  <c r="B227" i="9" s="1"/>
  <c r="E227" i="9"/>
  <c r="M226" i="9"/>
  <c r="F226" i="9" s="1"/>
  <c r="L226" i="9"/>
  <c r="E226" i="9"/>
  <c r="B226" i="9" s="1"/>
  <c r="M225" i="9"/>
  <c r="L225" i="9"/>
  <c r="F225" i="9"/>
  <c r="E225" i="9"/>
  <c r="M224" i="9"/>
  <c r="L224" i="9"/>
  <c r="F224" i="9" s="1"/>
  <c r="B224" i="9" s="1"/>
  <c r="E224" i="9"/>
  <c r="M223" i="9"/>
  <c r="L223" i="9"/>
  <c r="E223" i="9"/>
  <c r="M222" i="9"/>
  <c r="L222" i="9"/>
  <c r="F222" i="9"/>
  <c r="E222" i="9"/>
  <c r="B222" i="9" s="1"/>
  <c r="M221" i="9"/>
  <c r="L221" i="9"/>
  <c r="F221" i="9"/>
  <c r="E221" i="9"/>
  <c r="B221" i="9" s="1"/>
  <c r="M220" i="9"/>
  <c r="L220" i="9"/>
  <c r="F220" i="9" s="1"/>
  <c r="B220" i="9" s="1"/>
  <c r="E220" i="9"/>
  <c r="M219" i="9"/>
  <c r="L219" i="9"/>
  <c r="E219" i="9"/>
  <c r="M218" i="9"/>
  <c r="L218" i="9"/>
  <c r="F218" i="9"/>
  <c r="E218" i="9"/>
  <c r="B218" i="9" s="1"/>
  <c r="M217" i="9"/>
  <c r="L217" i="9"/>
  <c r="F217" i="9"/>
  <c r="B217" i="9" s="1"/>
  <c r="E217" i="9"/>
  <c r="M216" i="9"/>
  <c r="L216" i="9"/>
  <c r="F216" i="9" s="1"/>
  <c r="B216" i="9" s="1"/>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H159" i="9"/>
  <c r="G159" i="9"/>
  <c r="F159" i="9"/>
  <c r="H158" i="9"/>
  <c r="G158" i="9"/>
  <c r="F158" i="9"/>
  <c r="E158" i="9"/>
  <c r="B158" i="9" s="1"/>
  <c r="H157" i="9"/>
  <c r="G157" i="9"/>
  <c r="F157" i="9"/>
  <c r="E157" i="9"/>
  <c r="H156" i="9"/>
  <c r="G156" i="9"/>
  <c r="E156" i="9" s="1"/>
  <c r="F156" i="9"/>
  <c r="H155" i="9"/>
  <c r="G155" i="9"/>
  <c r="F155" i="9"/>
  <c r="H154" i="9"/>
  <c r="G154" i="9"/>
  <c r="F154" i="9"/>
  <c r="E154" i="9"/>
  <c r="B154" i="9" s="1"/>
  <c r="H153" i="9"/>
  <c r="G153" i="9"/>
  <c r="F153" i="9"/>
  <c r="E153" i="9"/>
  <c r="H152" i="9"/>
  <c r="G152" i="9"/>
  <c r="E152" i="9" s="1"/>
  <c r="F152" i="9"/>
  <c r="H151" i="9"/>
  <c r="G151" i="9"/>
  <c r="F151" i="9"/>
  <c r="H150" i="9"/>
  <c r="G150" i="9"/>
  <c r="F150" i="9"/>
  <c r="E150" i="9"/>
  <c r="B150" i="9" s="1"/>
  <c r="H149" i="9"/>
  <c r="G149" i="9"/>
  <c r="F149" i="9"/>
  <c r="E149" i="9"/>
  <c r="H148" i="9"/>
  <c r="G148" i="9"/>
  <c r="E148" i="9" s="1"/>
  <c r="F148" i="9"/>
  <c r="H147" i="9"/>
  <c r="G147" i="9"/>
  <c r="F147" i="9"/>
  <c r="H146" i="9"/>
  <c r="G146" i="9"/>
  <c r="F146" i="9"/>
  <c r="E146" i="9"/>
  <c r="B146" i="9" s="1"/>
  <c r="H145" i="9"/>
  <c r="G145" i="9"/>
  <c r="F145" i="9"/>
  <c r="E145" i="9"/>
  <c r="H144" i="9"/>
  <c r="G144" i="9"/>
  <c r="E144" i="9" s="1"/>
  <c r="F144" i="9"/>
  <c r="F143" i="9"/>
  <c r="H142" i="9"/>
  <c r="G142" i="9"/>
  <c r="F142" i="9"/>
  <c r="E142" i="9"/>
  <c r="B142" i="9" s="1"/>
  <c r="H141" i="9"/>
  <c r="G141" i="9"/>
  <c r="F141" i="9"/>
  <c r="E141" i="9"/>
  <c r="H140" i="9"/>
  <c r="G140" i="9"/>
  <c r="E140" i="9" s="1"/>
  <c r="F140" i="9"/>
  <c r="H139" i="9"/>
  <c r="G139" i="9"/>
  <c r="F139" i="9"/>
  <c r="H138" i="9"/>
  <c r="G138" i="9"/>
  <c r="F138" i="9"/>
  <c r="E138" i="9"/>
  <c r="B138" i="9" s="1"/>
  <c r="H137" i="9"/>
  <c r="G137" i="9"/>
  <c r="F137" i="9"/>
  <c r="E137" i="9"/>
  <c r="H136" i="9"/>
  <c r="G136" i="9"/>
  <c r="E136" i="9" s="1"/>
  <c r="F136" i="9"/>
  <c r="H135" i="9"/>
  <c r="G135" i="9"/>
  <c r="F135" i="9"/>
  <c r="H134" i="9"/>
  <c r="G134" i="9"/>
  <c r="F134" i="9"/>
  <c r="E134" i="9"/>
  <c r="B134" i="9" s="1"/>
  <c r="H133" i="9"/>
  <c r="G133" i="9"/>
  <c r="F133" i="9"/>
  <c r="E133" i="9"/>
  <c r="H132" i="9"/>
  <c r="G132" i="9"/>
  <c r="E132" i="9" s="1"/>
  <c r="F132" i="9"/>
  <c r="H131" i="9"/>
  <c r="G131" i="9"/>
  <c r="F131" i="9"/>
  <c r="H130" i="9"/>
  <c r="G130" i="9"/>
  <c r="F130" i="9"/>
  <c r="E130" i="9"/>
  <c r="B130" i="9" s="1"/>
  <c r="H129" i="9"/>
  <c r="G129" i="9"/>
  <c r="F129" i="9"/>
  <c r="E129" i="9"/>
  <c r="H128" i="9"/>
  <c r="G128" i="9"/>
  <c r="E128" i="9" s="1"/>
  <c r="F128" i="9"/>
  <c r="H127" i="9"/>
  <c r="G127" i="9"/>
  <c r="F127" i="9"/>
  <c r="H126" i="9"/>
  <c r="G126" i="9"/>
  <c r="F126" i="9"/>
  <c r="E126" i="9"/>
  <c r="B126" i="9" s="1"/>
  <c r="H125" i="9"/>
  <c r="G125" i="9"/>
  <c r="F125" i="9"/>
  <c r="E125" i="9"/>
  <c r="H124" i="9"/>
  <c r="G124" i="9"/>
  <c r="E124" i="9" s="1"/>
  <c r="F124" i="9"/>
  <c r="H123" i="9"/>
  <c r="G123" i="9"/>
  <c r="F123" i="9"/>
  <c r="H122" i="9"/>
  <c r="G122" i="9"/>
  <c r="F122" i="9"/>
  <c r="E122" i="9"/>
  <c r="B122" i="9" s="1"/>
  <c r="H121" i="9"/>
  <c r="G121" i="9"/>
  <c r="F121" i="9"/>
  <c r="E121" i="9"/>
  <c r="H120" i="9"/>
  <c r="G120" i="9"/>
  <c r="E120" i="9" s="1"/>
  <c r="F120" i="9"/>
  <c r="H119" i="9"/>
  <c r="G119" i="9"/>
  <c r="F119" i="9"/>
  <c r="H118" i="9"/>
  <c r="G118" i="9"/>
  <c r="F118" i="9"/>
  <c r="E118" i="9"/>
  <c r="B118" i="9" s="1"/>
  <c r="H117" i="9"/>
  <c r="G117" i="9"/>
  <c r="F117" i="9"/>
  <c r="E117" i="9"/>
  <c r="H116" i="9"/>
  <c r="G116" i="9"/>
  <c r="E116" i="9" s="1"/>
  <c r="F116" i="9"/>
  <c r="H115" i="9"/>
  <c r="G115" i="9"/>
  <c r="F115" i="9"/>
  <c r="H114" i="9"/>
  <c r="G114" i="9"/>
  <c r="F114" i="9"/>
  <c r="E114" i="9"/>
  <c r="B114" i="9" s="1"/>
  <c r="H113" i="9"/>
  <c r="G113" i="9"/>
  <c r="F113" i="9"/>
  <c r="E113" i="9"/>
  <c r="H112" i="9"/>
  <c r="G112" i="9"/>
  <c r="E112" i="9" s="1"/>
  <c r="F112" i="9"/>
  <c r="H111" i="9"/>
  <c r="G111" i="9"/>
  <c r="F111" i="9"/>
  <c r="H110" i="9"/>
  <c r="G110" i="9"/>
  <c r="F110" i="9"/>
  <c r="E110" i="9"/>
  <c r="B110" i="9" s="1"/>
  <c r="H109" i="9"/>
  <c r="G109" i="9"/>
  <c r="F109" i="9"/>
  <c r="E109" i="9"/>
  <c r="H108" i="9"/>
  <c r="G108" i="9"/>
  <c r="E108" i="9" s="1"/>
  <c r="F108" i="9"/>
  <c r="H107" i="9"/>
  <c r="G107" i="9"/>
  <c r="F107" i="9"/>
  <c r="H106" i="9"/>
  <c r="G106" i="9"/>
  <c r="F106" i="9"/>
  <c r="E106" i="9"/>
  <c r="B106" i="9" s="1"/>
  <c r="H105" i="9"/>
  <c r="G105" i="9"/>
  <c r="F105" i="9"/>
  <c r="E105" i="9"/>
  <c r="H104" i="9"/>
  <c r="G104" i="9"/>
  <c r="E104" i="9" s="1"/>
  <c r="F104" i="9"/>
  <c r="H103" i="9"/>
  <c r="G103" i="9"/>
  <c r="F103" i="9"/>
  <c r="H102" i="9"/>
  <c r="G102" i="9"/>
  <c r="F102" i="9"/>
  <c r="E102" i="9"/>
  <c r="B102" i="9" s="1"/>
  <c r="H101" i="9"/>
  <c r="G101" i="9"/>
  <c r="F101" i="9"/>
  <c r="E101" i="9"/>
  <c r="H100" i="9"/>
  <c r="G100" i="9"/>
  <c r="E100" i="9" s="1"/>
  <c r="F100" i="9"/>
  <c r="H99" i="9"/>
  <c r="G99" i="9"/>
  <c r="F99" i="9"/>
  <c r="H98" i="9"/>
  <c r="G98" i="9"/>
  <c r="F98" i="9"/>
  <c r="E98" i="9"/>
  <c r="B98" i="9" s="1"/>
  <c r="H97" i="9"/>
  <c r="G97" i="9"/>
  <c r="F97" i="9"/>
  <c r="E97" i="9"/>
  <c r="H96" i="9"/>
  <c r="G96" i="9"/>
  <c r="E96" i="9" s="1"/>
  <c r="F96" i="9"/>
  <c r="H95" i="9"/>
  <c r="G95" i="9"/>
  <c r="F95" i="9"/>
  <c r="H94" i="9"/>
  <c r="G94" i="9"/>
  <c r="F94" i="9"/>
  <c r="E94" i="9"/>
  <c r="B94" i="9" s="1"/>
  <c r="H93" i="9"/>
  <c r="G93" i="9"/>
  <c r="F93" i="9"/>
  <c r="E93" i="9"/>
  <c r="H92" i="9"/>
  <c r="G92" i="9"/>
  <c r="E92" i="9" s="1"/>
  <c r="F92" i="9"/>
  <c r="H91" i="9"/>
  <c r="G91" i="9"/>
  <c r="F91" i="9"/>
  <c r="H90" i="9"/>
  <c r="G90" i="9"/>
  <c r="F90" i="9"/>
  <c r="E90" i="9"/>
  <c r="B90" i="9" s="1"/>
  <c r="H89" i="9"/>
  <c r="G89" i="9"/>
  <c r="F89" i="9"/>
  <c r="E89" i="9"/>
  <c r="H88" i="9"/>
  <c r="G88" i="9"/>
  <c r="E88" i="9" s="1"/>
  <c r="F88" i="9"/>
  <c r="H87" i="9"/>
  <c r="G87" i="9"/>
  <c r="F87" i="9"/>
  <c r="H86" i="9"/>
  <c r="G86" i="9"/>
  <c r="F86" i="9"/>
  <c r="E86" i="9"/>
  <c r="B86" i="9" s="1"/>
  <c r="H85" i="9"/>
  <c r="G85" i="9"/>
  <c r="F85" i="9"/>
  <c r="E85" i="9"/>
  <c r="H84" i="9"/>
  <c r="G84" i="9"/>
  <c r="E84" i="9" s="1"/>
  <c r="F84" i="9"/>
  <c r="H83" i="9"/>
  <c r="G83" i="9"/>
  <c r="F83" i="9"/>
  <c r="H82" i="9"/>
  <c r="G82" i="9"/>
  <c r="F82" i="9"/>
  <c r="E82" i="9"/>
  <c r="B82" i="9" s="1"/>
  <c r="H81" i="9"/>
  <c r="G81" i="9"/>
  <c r="F81" i="9"/>
  <c r="E81" i="9"/>
  <c r="H80" i="9"/>
  <c r="G80" i="9"/>
  <c r="E80" i="9" s="1"/>
  <c r="F80" i="9"/>
  <c r="H79" i="9"/>
  <c r="G79" i="9"/>
  <c r="F79" i="9"/>
  <c r="H78" i="9"/>
  <c r="G78" i="9"/>
  <c r="F78" i="9"/>
  <c r="E78" i="9"/>
  <c r="B78" i="9" s="1"/>
  <c r="H77" i="9"/>
  <c r="G77" i="9"/>
  <c r="F77" i="9"/>
  <c r="E77" i="9"/>
  <c r="H76" i="9"/>
  <c r="G76" i="9"/>
  <c r="E76" i="9" s="1"/>
  <c r="F76" i="9"/>
  <c r="H75" i="9"/>
  <c r="G75" i="9"/>
  <c r="F75" i="9"/>
  <c r="E75" i="9"/>
  <c r="B75" i="9" s="1"/>
  <c r="H74" i="9"/>
  <c r="G74" i="9"/>
  <c r="F74" i="9"/>
  <c r="E74" i="9"/>
  <c r="B74" i="9" s="1"/>
  <c r="H73" i="9"/>
  <c r="G73" i="9"/>
  <c r="E73" i="9" s="1"/>
  <c r="B73" i="9" s="1"/>
  <c r="F73" i="9"/>
  <c r="H72" i="9"/>
  <c r="G72" i="9"/>
  <c r="E72" i="9" s="1"/>
  <c r="B72" i="9" s="1"/>
  <c r="F72" i="9"/>
  <c r="H71" i="9"/>
  <c r="G71" i="9"/>
  <c r="E71" i="9" s="1"/>
  <c r="B71" i="9" s="1"/>
  <c r="F71" i="9"/>
  <c r="H70" i="9"/>
  <c r="E70" i="9" s="1"/>
  <c r="B70" i="9" s="1"/>
  <c r="G70" i="9"/>
  <c r="F70" i="9"/>
  <c r="H69" i="9"/>
  <c r="G69" i="9"/>
  <c r="F69" i="9"/>
  <c r="E69" i="9"/>
  <c r="B69" i="9" s="1"/>
  <c r="H68" i="9"/>
  <c r="G68" i="9"/>
  <c r="F68" i="9"/>
  <c r="H67" i="9"/>
  <c r="G67" i="9"/>
  <c r="F67" i="9"/>
  <c r="E67" i="9"/>
  <c r="B67" i="9" s="1"/>
  <c r="H66" i="9"/>
  <c r="G66" i="9"/>
  <c r="F66" i="9"/>
  <c r="E66" i="9"/>
  <c r="B66" i="9" s="1"/>
  <c r="H65" i="9"/>
  <c r="G65" i="9"/>
  <c r="E65" i="9" s="1"/>
  <c r="B65" i="9" s="1"/>
  <c r="F65" i="9"/>
  <c r="H64" i="9"/>
  <c r="G64" i="9"/>
  <c r="E64" i="9" s="1"/>
  <c r="B64" i="9" s="1"/>
  <c r="F64" i="9"/>
  <c r="H63" i="9"/>
  <c r="G63" i="9"/>
  <c r="E63" i="9" s="1"/>
  <c r="B63" i="9" s="1"/>
  <c r="F63" i="9"/>
  <c r="H62" i="9"/>
  <c r="E62" i="9" s="1"/>
  <c r="B62" i="9" s="1"/>
  <c r="G62" i="9"/>
  <c r="F62" i="9"/>
  <c r="H61" i="9"/>
  <c r="G61" i="9"/>
  <c r="F61" i="9"/>
  <c r="E61" i="9"/>
  <c r="B61" i="9" s="1"/>
  <c r="H60" i="9"/>
  <c r="G60" i="9"/>
  <c r="F60" i="9"/>
  <c r="H59" i="9"/>
  <c r="G59" i="9"/>
  <c r="F59" i="9"/>
  <c r="E59" i="9"/>
  <c r="B59" i="9" s="1"/>
  <c r="H58" i="9"/>
  <c r="G58" i="9"/>
  <c r="F58" i="9"/>
  <c r="E58" i="9"/>
  <c r="B58" i="9" s="1"/>
  <c r="H57" i="9"/>
  <c r="G57" i="9"/>
  <c r="E57" i="9" s="1"/>
  <c r="B57" i="9" s="1"/>
  <c r="F57" i="9"/>
  <c r="H56" i="9"/>
  <c r="G56" i="9"/>
  <c r="E56" i="9" s="1"/>
  <c r="B56" i="9" s="1"/>
  <c r="F56" i="9"/>
  <c r="H55" i="9"/>
  <c r="G55" i="9"/>
  <c r="E55" i="9" s="1"/>
  <c r="B55" i="9" s="1"/>
  <c r="F55" i="9"/>
  <c r="H54" i="9"/>
  <c r="E54" i="9" s="1"/>
  <c r="B54" i="9" s="1"/>
  <c r="G54" i="9"/>
  <c r="F54" i="9"/>
  <c r="H53" i="9"/>
  <c r="G53" i="9"/>
  <c r="F53" i="9"/>
  <c r="E53" i="9"/>
  <c r="B53" i="9" s="1"/>
  <c r="H52" i="9"/>
  <c r="G52" i="9"/>
  <c r="F52" i="9"/>
  <c r="H51" i="9"/>
  <c r="G51" i="9"/>
  <c r="F51" i="9"/>
  <c r="E51" i="9"/>
  <c r="B51" i="9" s="1"/>
  <c r="H50" i="9"/>
  <c r="G50" i="9"/>
  <c r="F50" i="9"/>
  <c r="E50" i="9"/>
  <c r="B50" i="9" s="1"/>
  <c r="H49" i="9"/>
  <c r="G49" i="9"/>
  <c r="E49" i="9" s="1"/>
  <c r="B49" i="9" s="1"/>
  <c r="F49" i="9"/>
  <c r="H48" i="9"/>
  <c r="E48" i="9" s="1"/>
  <c r="B48" i="9" s="1"/>
  <c r="G48" i="9"/>
  <c r="F48" i="9"/>
  <c r="H47" i="9"/>
  <c r="G47" i="9"/>
  <c r="F47" i="9"/>
  <c r="E47" i="9"/>
  <c r="B47" i="9" s="1"/>
  <c r="H46" i="9"/>
  <c r="G46" i="9"/>
  <c r="E46" i="9" s="1"/>
  <c r="B46" i="9" s="1"/>
  <c r="F46" i="9"/>
  <c r="H45" i="9"/>
  <c r="G45" i="9"/>
  <c r="E45" i="9" s="1"/>
  <c r="B45" i="9" s="1"/>
  <c r="F45" i="9"/>
  <c r="H44" i="9"/>
  <c r="E44" i="9" s="1"/>
  <c r="B44" i="9" s="1"/>
  <c r="G44" i="9"/>
  <c r="F44" i="9"/>
  <c r="H43" i="9"/>
  <c r="G43" i="9"/>
  <c r="F43" i="9"/>
  <c r="E43" i="9"/>
  <c r="B43" i="9" s="1"/>
  <c r="H42" i="9"/>
  <c r="G42" i="9"/>
  <c r="E42" i="9" s="1"/>
  <c r="B42" i="9" s="1"/>
  <c r="F42" i="9"/>
  <c r="H41" i="9"/>
  <c r="G41" i="9"/>
  <c r="E41" i="9" s="1"/>
  <c r="B41" i="9" s="1"/>
  <c r="F41" i="9"/>
  <c r="H40" i="9"/>
  <c r="E40" i="9" s="1"/>
  <c r="B40" i="9" s="1"/>
  <c r="G40" i="9"/>
  <c r="F40" i="9"/>
  <c r="H39" i="9"/>
  <c r="G39" i="9"/>
  <c r="F39" i="9"/>
  <c r="E39" i="9"/>
  <c r="B39" i="9" s="1"/>
  <c r="H38" i="9"/>
  <c r="G38" i="9"/>
  <c r="E38" i="9" s="1"/>
  <c r="B38" i="9" s="1"/>
  <c r="F38" i="9"/>
  <c r="H37" i="9"/>
  <c r="G37" i="9"/>
  <c r="E37" i="9" s="1"/>
  <c r="B37" i="9" s="1"/>
  <c r="F37" i="9"/>
  <c r="H36" i="9"/>
  <c r="E36" i="9" s="1"/>
  <c r="B36" i="9" s="1"/>
  <c r="G36" i="9"/>
  <c r="F36" i="9"/>
  <c r="H35" i="9"/>
  <c r="G35" i="9"/>
  <c r="F35" i="9"/>
  <c r="E35" i="9"/>
  <c r="B35" i="9" s="1"/>
  <c r="H34" i="9"/>
  <c r="G34" i="9"/>
  <c r="E34" i="9" s="1"/>
  <c r="B34" i="9" s="1"/>
  <c r="F34" i="9"/>
  <c r="H33" i="9"/>
  <c r="G33" i="9"/>
  <c r="F33" i="9"/>
  <c r="H32" i="9"/>
  <c r="G32" i="9"/>
  <c r="F32" i="9"/>
  <c r="H31" i="9"/>
  <c r="G31" i="9"/>
  <c r="F31" i="9"/>
  <c r="E31" i="9"/>
  <c r="B31" i="9" s="1"/>
  <c r="H30" i="9"/>
  <c r="G30" i="9"/>
  <c r="E30" i="9" s="1"/>
  <c r="B30" i="9" s="1"/>
  <c r="F30" i="9"/>
  <c r="H29" i="9"/>
  <c r="G29" i="9"/>
  <c r="E29" i="9" s="1"/>
  <c r="B29" i="9" s="1"/>
  <c r="F29" i="9"/>
  <c r="H28" i="9"/>
  <c r="E28" i="9" s="1"/>
  <c r="B28" i="9" s="1"/>
  <c r="G28" i="9"/>
  <c r="F28" i="9"/>
  <c r="H27" i="9"/>
  <c r="G27" i="9"/>
  <c r="E27" i="9" s="1"/>
  <c r="B27" i="9" s="1"/>
  <c r="F27" i="9"/>
  <c r="H26" i="9"/>
  <c r="G26" i="9"/>
  <c r="E26" i="9" s="1"/>
  <c r="B26" i="9" s="1"/>
  <c r="F26" i="9"/>
  <c r="H25" i="9"/>
  <c r="G25" i="9"/>
  <c r="E25" i="9" s="1"/>
  <c r="B25" i="9" s="1"/>
  <c r="F25" i="9"/>
  <c r="H24" i="9"/>
  <c r="E24" i="9" s="1"/>
  <c r="B24" i="9" s="1"/>
  <c r="G24" i="9"/>
  <c r="F24" i="9"/>
  <c r="H23" i="9"/>
  <c r="G23" i="9"/>
  <c r="F23" i="9"/>
  <c r="E23" i="9"/>
  <c r="B23" i="9" s="1"/>
  <c r="H22" i="9"/>
  <c r="G22" i="9"/>
  <c r="E22" i="9" s="1"/>
  <c r="B22" i="9" s="1"/>
  <c r="F22" i="9"/>
  <c r="F21" i="9"/>
  <c r="F4" i="9"/>
  <c r="O3" i="9"/>
  <c r="G275" i="9" s="1"/>
  <c r="E275" i="9" s="1"/>
  <c r="B275" i="9" s="1"/>
  <c r="I3" i="9"/>
  <c r="H3" i="9"/>
  <c r="G3" i="9"/>
  <c r="D101" i="8"/>
  <c r="I36" i="3" s="1"/>
  <c r="D95" i="8"/>
  <c r="D90" i="8"/>
  <c r="D85" i="8"/>
  <c r="D80" i="8"/>
  <c r="D75" i="8"/>
  <c r="D70" i="8"/>
  <c r="D65" i="8"/>
  <c r="D60" i="8"/>
  <c r="D55" i="8"/>
  <c r="D49" i="8" s="1"/>
  <c r="D50" i="8"/>
  <c r="D44" i="8"/>
  <c r="D43" i="8"/>
  <c r="I35" i="3" s="1"/>
  <c r="D36" i="8"/>
  <c r="D26" i="8"/>
  <c r="D24" i="8" s="1"/>
  <c r="D18" i="8"/>
  <c r="D8" i="8"/>
  <c r="E44" i="7"/>
  <c r="D44" i="7"/>
  <c r="E39" i="7"/>
  <c r="D39" i="7"/>
  <c r="D38" i="7" s="1"/>
  <c r="E30" i="7"/>
  <c r="D30" i="7"/>
  <c r="E23" i="7"/>
  <c r="D23" i="7"/>
  <c r="E22" i="7"/>
  <c r="D1453" i="1" s="1"/>
  <c r="D22" i="7"/>
  <c r="E14" i="7"/>
  <c r="D14" i="7"/>
  <c r="E7" i="7"/>
  <c r="E6" i="7" s="1"/>
  <c r="E5" i="7" s="1"/>
  <c r="D1436" i="1" s="1"/>
  <c r="D7" i="7"/>
  <c r="D6" i="7" s="1"/>
  <c r="D5" i="7" s="1"/>
  <c r="F140" i="6"/>
  <c r="F139" i="6"/>
  <c r="F138" i="6"/>
  <c r="F137" i="6"/>
  <c r="F136" i="6"/>
  <c r="F135" i="6"/>
  <c r="F134" i="6"/>
  <c r="F133" i="6"/>
  <c r="F132" i="6"/>
  <c r="F131" i="6"/>
  <c r="E130" i="6"/>
  <c r="E129" i="6" s="1"/>
  <c r="D130" i="6"/>
  <c r="D129"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8" i="6"/>
  <c r="F97" i="6"/>
  <c r="F96" i="6"/>
  <c r="F95" i="6"/>
  <c r="E94" i="6"/>
  <c r="E89" i="6" s="1"/>
  <c r="D94" i="6"/>
  <c r="F94" i="6" s="1"/>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4" i="6"/>
  <c r="F33" i="6"/>
  <c r="F32" i="6"/>
  <c r="F31" i="6"/>
  <c r="F30" i="6"/>
  <c r="F29" i="6"/>
  <c r="E28" i="6"/>
  <c r="D28" i="6"/>
  <c r="F27" i="6"/>
  <c r="F26" i="6"/>
  <c r="F25" i="6"/>
  <c r="F24" i="6"/>
  <c r="F23" i="6"/>
  <c r="E22" i="6"/>
  <c r="D22" i="6"/>
  <c r="F21" i="6"/>
  <c r="F20" i="6"/>
  <c r="F19" i="6"/>
  <c r="F18" i="6"/>
  <c r="F17" i="6"/>
  <c r="F16" i="6"/>
  <c r="F15" i="6"/>
  <c r="F14" i="6"/>
  <c r="E13" i="6"/>
  <c r="D13" i="6"/>
  <c r="F13" i="6" s="1"/>
  <c r="F12" i="6"/>
  <c r="F11" i="6"/>
  <c r="E10" i="6"/>
  <c r="D10" i="6"/>
  <c r="F10" i="6" s="1"/>
  <c r="F9" i="6"/>
  <c r="F8" i="6"/>
  <c r="F7"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E258" i="5"/>
  <c r="D258" i="5"/>
  <c r="F258" i="5" s="1"/>
  <c r="F257" i="5"/>
  <c r="F256" i="5"/>
  <c r="F255" i="5"/>
  <c r="F254" i="5"/>
  <c r="F253" i="5"/>
  <c r="F252" i="5"/>
  <c r="F251" i="5"/>
  <c r="E250" i="5"/>
  <c r="D250" i="5"/>
  <c r="F249" i="5"/>
  <c r="F248" i="5"/>
  <c r="F247" i="5"/>
  <c r="E246" i="5"/>
  <c r="E245" i="5" s="1"/>
  <c r="D246" i="5"/>
  <c r="C1223" i="1" s="1"/>
  <c r="F244" i="5"/>
  <c r="F243" i="5"/>
  <c r="E242" i="5"/>
  <c r="D242" i="5"/>
  <c r="F241" i="5"/>
  <c r="F240" i="5"/>
  <c r="E239" i="5"/>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E198" i="5"/>
  <c r="D198" i="5"/>
  <c r="F198" i="5" s="1"/>
  <c r="F197" i="5"/>
  <c r="F196" i="5"/>
  <c r="F195" i="5"/>
  <c r="F194" i="5"/>
  <c r="F193" i="5"/>
  <c r="F192" i="5"/>
  <c r="F191" i="5"/>
  <c r="E191" i="5"/>
  <c r="D191" i="5"/>
  <c r="E190" i="5"/>
  <c r="H310" i="9" s="1"/>
  <c r="F189" i="5"/>
  <c r="F188" i="5"/>
  <c r="F187" i="5"/>
  <c r="F186" i="5"/>
  <c r="F185" i="5"/>
  <c r="F184" i="5"/>
  <c r="F183" i="5"/>
  <c r="F182" i="5"/>
  <c r="F181" i="5"/>
  <c r="E180" i="5"/>
  <c r="D180" i="5"/>
  <c r="F179" i="5"/>
  <c r="F178" i="5"/>
  <c r="E177" i="5"/>
  <c r="F173" i="5"/>
  <c r="F172" i="5"/>
  <c r="F171" i="5"/>
  <c r="E170" i="5"/>
  <c r="F170" i="5" s="1"/>
  <c r="D170" i="5"/>
  <c r="F169" i="5"/>
  <c r="F168" i="5"/>
  <c r="F167" i="5"/>
  <c r="F166" i="5"/>
  <c r="F165" i="5"/>
  <c r="E164" i="5"/>
  <c r="F164" i="5" s="1"/>
  <c r="D164" i="5"/>
  <c r="F163" i="5"/>
  <c r="F162" i="5"/>
  <c r="F161" i="5"/>
  <c r="F160" i="5"/>
  <c r="F159" i="5"/>
  <c r="F158" i="5"/>
  <c r="F157" i="5"/>
  <c r="F156" i="5"/>
  <c r="F155" i="5"/>
  <c r="F154" i="5"/>
  <c r="F153" i="5"/>
  <c r="F152" i="5"/>
  <c r="F151" i="5"/>
  <c r="F150" i="5"/>
  <c r="E149" i="5"/>
  <c r="H291" i="9" s="1"/>
  <c r="D149" i="5"/>
  <c r="F148" i="5"/>
  <c r="F147" i="5"/>
  <c r="E146" i="5"/>
  <c r="D146" i="5"/>
  <c r="F145" i="5"/>
  <c r="F144" i="5"/>
  <c r="F143" i="5"/>
  <c r="F142" i="5"/>
  <c r="E142" i="5"/>
  <c r="D142" i="5"/>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E119" i="5"/>
  <c r="D119" i="5"/>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90" i="9" s="1"/>
  <c r="D88" i="5"/>
  <c r="G290" i="9" s="1"/>
  <c r="D87" i="5"/>
  <c r="F86" i="5"/>
  <c r="F85" i="5"/>
  <c r="F84" i="5"/>
  <c r="F83" i="5"/>
  <c r="F82" i="5"/>
  <c r="F81" i="5"/>
  <c r="F80" i="5"/>
  <c r="E79" i="5"/>
  <c r="D79" i="5"/>
  <c r="E78" i="5"/>
  <c r="F77" i="5"/>
  <c r="F76" i="5"/>
  <c r="F75" i="5"/>
  <c r="F74" i="5"/>
  <c r="F73" i="5"/>
  <c r="F72" i="5"/>
  <c r="F71" i="5"/>
  <c r="E70" i="5"/>
  <c r="E69" i="5" s="1"/>
  <c r="D70" i="5"/>
  <c r="F67" i="5"/>
  <c r="F66" i="5"/>
  <c r="F65" i="5"/>
  <c r="F64" i="5"/>
  <c r="F63" i="5"/>
  <c r="E63" i="5"/>
  <c r="D63" i="5"/>
  <c r="F62" i="5"/>
  <c r="F61" i="5"/>
  <c r="F60" i="5"/>
  <c r="F59" i="5"/>
  <c r="F58" i="5"/>
  <c r="F57" i="5"/>
  <c r="E56" i="5"/>
  <c r="F56" i="5" s="1"/>
  <c r="D56" i="5"/>
  <c r="F55" i="5"/>
  <c r="F54" i="5"/>
  <c r="F53" i="5"/>
  <c r="E52" i="5"/>
  <c r="D52" i="5"/>
  <c r="F52" i="5" s="1"/>
  <c r="F51" i="5"/>
  <c r="F50" i="5"/>
  <c r="F49" i="5"/>
  <c r="F48" i="5"/>
  <c r="F47" i="5"/>
  <c r="F46" i="5"/>
  <c r="E45" i="5"/>
  <c r="E12" i="5" s="1"/>
  <c r="D990" i="1"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8" i="4"/>
  <c r="F627" i="4"/>
  <c r="F626" i="4"/>
  <c r="E626" i="4"/>
  <c r="E625" i="4"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D594" i="4"/>
  <c r="F594" i="4" s="1"/>
  <c r="D593" i="4"/>
  <c r="F592" i="4"/>
  <c r="F591" i="4"/>
  <c r="E590" i="4"/>
  <c r="D590" i="4"/>
  <c r="F590" i="4" s="1"/>
  <c r="F589" i="4"/>
  <c r="F588" i="4"/>
  <c r="F587" i="4"/>
  <c r="E587" i="4"/>
  <c r="D587" i="4"/>
  <c r="F586" i="4"/>
  <c r="F585" i="4"/>
  <c r="E585" i="4"/>
  <c r="D585" i="4"/>
  <c r="F584" i="4"/>
  <c r="F583" i="4"/>
  <c r="F582" i="4"/>
  <c r="E581" i="4"/>
  <c r="D581"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E522" i="4"/>
  <c r="D522" i="4"/>
  <c r="F521" i="4"/>
  <c r="F520" i="4"/>
  <c r="F519" i="4"/>
  <c r="E519" i="4"/>
  <c r="D519" i="4"/>
  <c r="F518" i="4"/>
  <c r="F517" i="4"/>
  <c r="F516" i="4"/>
  <c r="E516" i="4"/>
  <c r="D516" i="4"/>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F483" i="4"/>
  <c r="F482" i="4"/>
  <c r="E481" i="4"/>
  <c r="D481" i="4"/>
  <c r="F481" i="4" s="1"/>
  <c r="F480" i="4"/>
  <c r="F479" i="4"/>
  <c r="F478" i="4"/>
  <c r="E478" i="4"/>
  <c r="D478" i="4"/>
  <c r="F477" i="4"/>
  <c r="F476" i="4"/>
  <c r="F475" i="4"/>
  <c r="F474" i="4"/>
  <c r="E473" i="4"/>
  <c r="D473" i="4"/>
  <c r="F471" i="4"/>
  <c r="F470" i="4"/>
  <c r="E469" i="4"/>
  <c r="D469" i="4"/>
  <c r="F469" i="4" s="1"/>
  <c r="F468" i="4"/>
  <c r="F467" i="4"/>
  <c r="F466" i="4"/>
  <c r="E466" i="4"/>
  <c r="D466" i="4"/>
  <c r="F465" i="4"/>
  <c r="F464" i="4"/>
  <c r="F463" i="4"/>
  <c r="E463" i="4"/>
  <c r="D463" i="4"/>
  <c r="F462" i="4"/>
  <c r="F461" i="4"/>
  <c r="E460" i="4"/>
  <c r="E459"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E421" i="4"/>
  <c r="F418" i="4"/>
  <c r="E418" i="4"/>
  <c r="D418" i="4"/>
  <c r="E417" i="4"/>
  <c r="D417" i="4"/>
  <c r="C412" i="1" s="1"/>
  <c r="E416" i="4"/>
  <c r="D416" i="4"/>
  <c r="D643" i="4" s="1"/>
  <c r="C637" i="1"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0" i="4"/>
  <c r="F389" i="4"/>
  <c r="F388" i="4"/>
  <c r="E388" i="4"/>
  <c r="D388" i="4"/>
  <c r="F387" i="4"/>
  <c r="F386" i="4"/>
  <c r="F385" i="4"/>
  <c r="F384" i="4"/>
  <c r="E383" i="4"/>
  <c r="D383" i="4"/>
  <c r="F382" i="4"/>
  <c r="F381" i="4"/>
  <c r="F380" i="4"/>
  <c r="F379" i="4"/>
  <c r="E378" i="4"/>
  <c r="D378" i="4"/>
  <c r="F377" i="4"/>
  <c r="F376" i="4"/>
  <c r="F375" i="4"/>
  <c r="F374" i="4"/>
  <c r="F373" i="4"/>
  <c r="F372" i="4"/>
  <c r="F371" i="4"/>
  <c r="F370" i="4"/>
  <c r="F369" i="4"/>
  <c r="E369" i="4"/>
  <c r="D369" i="4"/>
  <c r="F368" i="4"/>
  <c r="F367" i="4"/>
  <c r="F366" i="4"/>
  <c r="F365" i="4"/>
  <c r="E364" i="4"/>
  <c r="E363" i="4" s="1"/>
  <c r="D364" i="4"/>
  <c r="F362" i="4"/>
  <c r="F361" i="4"/>
  <c r="F360" i="4"/>
  <c r="F359" i="4"/>
  <c r="F358" i="4"/>
  <c r="F357" i="4"/>
  <c r="E356" i="4"/>
  <c r="E351" i="4" s="1"/>
  <c r="E350" i="4" s="1"/>
  <c r="D356" i="4"/>
  <c r="F355" i="4"/>
  <c r="F354" i="4"/>
  <c r="F353" i="4"/>
  <c r="F352" i="4"/>
  <c r="E352" i="4"/>
  <c r="D352" i="4"/>
  <c r="F349" i="4"/>
  <c r="E348" i="4"/>
  <c r="D348" i="4"/>
  <c r="F348" i="4" s="1"/>
  <c r="F347" i="4"/>
  <c r="F346" i="4"/>
  <c r="F345" i="4"/>
  <c r="E345" i="4"/>
  <c r="E344" i="4" s="1"/>
  <c r="D345" i="4"/>
  <c r="D344" i="4"/>
  <c r="F344" i="4" s="1"/>
  <c r="F343" i="4"/>
  <c r="F342" i="4"/>
  <c r="F341" i="4"/>
  <c r="F340" i="4"/>
  <c r="E339" i="4"/>
  <c r="D339" i="4"/>
  <c r="F339" i="4" s="1"/>
  <c r="F338" i="4"/>
  <c r="F337" i="4"/>
  <c r="F336" i="4"/>
  <c r="E336" i="4"/>
  <c r="D336" i="4"/>
  <c r="F335" i="4"/>
  <c r="F334" i="4"/>
  <c r="F333" i="4"/>
  <c r="F332" i="4"/>
  <c r="E331" i="4"/>
  <c r="D331" i="4"/>
  <c r="F330" i="4"/>
  <c r="F329" i="4"/>
  <c r="F328" i="4"/>
  <c r="F327"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E304" i="4"/>
  <c r="E299" i="4" s="1"/>
  <c r="D304" i="4"/>
  <c r="F304" i="4" s="1"/>
  <c r="F303" i="4"/>
  <c r="F302" i="4"/>
  <c r="F301" i="4"/>
  <c r="F300"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2" i="4"/>
  <c r="F261" i="4"/>
  <c r="F260" i="4"/>
  <c r="E259" i="4"/>
  <c r="D259" i="4"/>
  <c r="F259" i="4" s="1"/>
  <c r="F258" i="4"/>
  <c r="F257" i="4"/>
  <c r="F256" i="4"/>
  <c r="F255" i="4"/>
  <c r="F254" i="4"/>
  <c r="E253" i="4"/>
  <c r="D253" i="4"/>
  <c r="E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D225" i="4"/>
  <c r="E224" i="4"/>
  <c r="D220" i="1" s="1"/>
  <c r="F223" i="4"/>
  <c r="F222" i="4"/>
  <c r="F221" i="4"/>
  <c r="F220" i="4"/>
  <c r="E219" i="4"/>
  <c r="D219" i="4"/>
  <c r="F219" i="4" s="1"/>
  <c r="F218" i="4"/>
  <c r="F217" i="4"/>
  <c r="E216" i="4"/>
  <c r="E215" i="4" s="1"/>
  <c r="D216" i="4"/>
  <c r="F214" i="4"/>
  <c r="F213" i="4"/>
  <c r="F212" i="4"/>
  <c r="F211" i="4"/>
  <c r="F210" i="4"/>
  <c r="E210" i="4"/>
  <c r="D210" i="4"/>
  <c r="F209" i="4"/>
  <c r="F208" i="4"/>
  <c r="F207" i="4"/>
  <c r="F206" i="4"/>
  <c r="F205" i="4"/>
  <c r="F204" i="4"/>
  <c r="F203" i="4"/>
  <c r="E202" i="4"/>
  <c r="D202" i="4"/>
  <c r="F201" i="4"/>
  <c r="F200" i="4"/>
  <c r="F199" i="4"/>
  <c r="F198" i="4"/>
  <c r="F197" i="4"/>
  <c r="E197" i="4"/>
  <c r="E196" i="4" s="1"/>
  <c r="D197" i="4"/>
  <c r="D196" i="4"/>
  <c r="F196" i="4" s="1"/>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E163" i="4" s="1"/>
  <c r="D164" i="4"/>
  <c r="D163" i="4" s="1"/>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E139" i="4" s="1"/>
  <c r="D140" i="4"/>
  <c r="F138" i="4"/>
  <c r="F137" i="4"/>
  <c r="F136" i="4"/>
  <c r="F135" i="4"/>
  <c r="E134" i="4"/>
  <c r="E133" i="4" s="1"/>
  <c r="D129" i="1" s="1"/>
  <c r="D134" i="4"/>
  <c r="F134" i="4" s="1"/>
  <c r="D133" i="4"/>
  <c r="F133" i="4" s="1"/>
  <c r="F132" i="4"/>
  <c r="F131" i="4"/>
  <c r="F130" i="4"/>
  <c r="F129" i="4"/>
  <c r="E128" i="4"/>
  <c r="D128" i="4"/>
  <c r="F127" i="4"/>
  <c r="F126" i="4"/>
  <c r="F125" i="4"/>
  <c r="E125" i="4"/>
  <c r="D125" i="4"/>
  <c r="D124" i="4"/>
  <c r="F123" i="4"/>
  <c r="F122" i="4"/>
  <c r="F121" i="4"/>
  <c r="F120" i="4"/>
  <c r="E120" i="4"/>
  <c r="D120" i="4"/>
  <c r="F119" i="4"/>
  <c r="F118" i="4"/>
  <c r="F117" i="4"/>
  <c r="F116" i="4"/>
  <c r="F115" i="4"/>
  <c r="F114" i="4"/>
  <c r="F113" i="4"/>
  <c r="E112" i="4"/>
  <c r="E106" i="4" s="1"/>
  <c r="D112" i="4"/>
  <c r="F112" i="4" s="1"/>
  <c r="F111" i="4"/>
  <c r="F110" i="4"/>
  <c r="F109" i="4"/>
  <c r="F108" i="4"/>
  <c r="E107" i="4"/>
  <c r="D107" i="4"/>
  <c r="F105" i="4"/>
  <c r="F104" i="4"/>
  <c r="F103" i="4"/>
  <c r="F102" i="4"/>
  <c r="F101" i="4"/>
  <c r="F100" i="4"/>
  <c r="F99" i="4"/>
  <c r="E98" i="4"/>
  <c r="D98" i="4"/>
  <c r="F98" i="4" s="1"/>
  <c r="F97" i="4"/>
  <c r="F96" i="4"/>
  <c r="F95" i="4"/>
  <c r="F94" i="4"/>
  <c r="F93" i="4"/>
  <c r="F92" i="4"/>
  <c r="E91" i="4"/>
  <c r="E82" i="4" s="1"/>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D8" i="4"/>
  <c r="F8" i="4" s="1"/>
  <c r="D7" i="4"/>
  <c r="G36" i="3"/>
  <c r="B36" i="3"/>
  <c r="G35" i="3"/>
  <c r="B35" i="3"/>
  <c r="G34" i="3"/>
  <c r="B34" i="3"/>
  <c r="I33" i="3"/>
  <c r="G33" i="3"/>
  <c r="B33" i="3"/>
  <c r="I32" i="3"/>
  <c r="H32" i="3"/>
  <c r="G32" i="3"/>
  <c r="B32" i="3"/>
  <c r="H31" i="3"/>
  <c r="G31" i="3"/>
  <c r="B31" i="3"/>
  <c r="I30" i="3"/>
  <c r="H30" i="3"/>
  <c r="G30" i="3"/>
  <c r="B30" i="3"/>
  <c r="G29" i="3"/>
  <c r="B29" i="3"/>
  <c r="G28" i="3"/>
  <c r="B28" i="3"/>
  <c r="I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G1580" i="1"/>
  <c r="C1580" i="1"/>
  <c r="C1579" i="1"/>
  <c r="H1578" i="1"/>
  <c r="C1578" i="1"/>
  <c r="G1578" i="1" s="1"/>
  <c r="H1577" i="1"/>
  <c r="G1577" i="1"/>
  <c r="C1577" i="1"/>
  <c r="G1575" i="1"/>
  <c r="C1575" i="1"/>
  <c r="H1575" i="1" s="1"/>
  <c r="C1574" i="1"/>
  <c r="H1573" i="1"/>
  <c r="G1573" i="1"/>
  <c r="C1573" i="1"/>
  <c r="H1572" i="1"/>
  <c r="G1572" i="1"/>
  <c r="C1572" i="1"/>
  <c r="C1571" i="1"/>
  <c r="H1570" i="1"/>
  <c r="C1570" i="1"/>
  <c r="G1570" i="1" s="1"/>
  <c r="H1569" i="1"/>
  <c r="G1569" i="1"/>
  <c r="C1569" i="1"/>
  <c r="C1568" i="1"/>
  <c r="G1567" i="1"/>
  <c r="C1567" i="1"/>
  <c r="H1567" i="1" s="1"/>
  <c r="C1566" i="1"/>
  <c r="H1565" i="1"/>
  <c r="G1565" i="1"/>
  <c r="C1565" i="1"/>
  <c r="H1564" i="1"/>
  <c r="G1564" i="1"/>
  <c r="C1564" i="1"/>
  <c r="C1563" i="1"/>
  <c r="H1562" i="1"/>
  <c r="C1562" i="1"/>
  <c r="G1562" i="1" s="1"/>
  <c r="H1561" i="1"/>
  <c r="G1561" i="1"/>
  <c r="C1561" i="1"/>
  <c r="C1560" i="1"/>
  <c r="G1559" i="1"/>
  <c r="C1559" i="1"/>
  <c r="H1559" i="1" s="1"/>
  <c r="C1558" i="1"/>
  <c r="H1557" i="1"/>
  <c r="G1557" i="1"/>
  <c r="C1557" i="1"/>
  <c r="H1556" i="1"/>
  <c r="G1556" i="1"/>
  <c r="C1556" i="1"/>
  <c r="C1555" i="1"/>
  <c r="H1554" i="1"/>
  <c r="C1554" i="1"/>
  <c r="G1554" i="1" s="1"/>
  <c r="H1553" i="1"/>
  <c r="G1553" i="1"/>
  <c r="C1553" i="1"/>
  <c r="C1552" i="1"/>
  <c r="G1551" i="1"/>
  <c r="C1551" i="1"/>
  <c r="H1551" i="1" s="1"/>
  <c r="C1550" i="1"/>
  <c r="H1549" i="1"/>
  <c r="G1549" i="1"/>
  <c r="C1549" i="1"/>
  <c r="H1548" i="1"/>
  <c r="G1548" i="1"/>
  <c r="C1548" i="1"/>
  <c r="C1547" i="1"/>
  <c r="H1546" i="1"/>
  <c r="C1546" i="1"/>
  <c r="G1546" i="1" s="1"/>
  <c r="H1545" i="1"/>
  <c r="G1545" i="1"/>
  <c r="C1545" i="1"/>
  <c r="C1544" i="1"/>
  <c r="G1543" i="1"/>
  <c r="C1543" i="1"/>
  <c r="H1543" i="1" s="1"/>
  <c r="C1542" i="1"/>
  <c r="H1541" i="1"/>
  <c r="G1541" i="1"/>
  <c r="C1541" i="1"/>
  <c r="H1540" i="1"/>
  <c r="G1540" i="1"/>
  <c r="C1540" i="1"/>
  <c r="C1539" i="1"/>
  <c r="H1538" i="1"/>
  <c r="C1538" i="1"/>
  <c r="G1538" i="1" s="1"/>
  <c r="H1537" i="1"/>
  <c r="G1537" i="1"/>
  <c r="C1537" i="1"/>
  <c r="C1536" i="1"/>
  <c r="G1535" i="1"/>
  <c r="C1535" i="1"/>
  <c r="H1535" i="1" s="1"/>
  <c r="C1534" i="1"/>
  <c r="H1533" i="1"/>
  <c r="G1533" i="1"/>
  <c r="C1533" i="1"/>
  <c r="H1532" i="1"/>
  <c r="G1532" i="1"/>
  <c r="C1532" i="1"/>
  <c r="C1531" i="1"/>
  <c r="H1530" i="1"/>
  <c r="C1530" i="1"/>
  <c r="G1530" i="1" s="1"/>
  <c r="H1529" i="1"/>
  <c r="G1529" i="1"/>
  <c r="C1529" i="1"/>
  <c r="C1528" i="1"/>
  <c r="G1527" i="1"/>
  <c r="C1527" i="1"/>
  <c r="H1527" i="1" s="1"/>
  <c r="C1526" i="1"/>
  <c r="H1525" i="1"/>
  <c r="G1525" i="1"/>
  <c r="C1525" i="1"/>
  <c r="H1524" i="1"/>
  <c r="G1524" i="1"/>
  <c r="C1524" i="1"/>
  <c r="C1523" i="1"/>
  <c r="H1522" i="1"/>
  <c r="C1522" i="1"/>
  <c r="G1522" i="1" s="1"/>
  <c r="H1521" i="1"/>
  <c r="G1521" i="1"/>
  <c r="C1521" i="1"/>
  <c r="C1520" i="1"/>
  <c r="G1519" i="1"/>
  <c r="C1519" i="1"/>
  <c r="H1519" i="1" s="1"/>
  <c r="C1518" i="1"/>
  <c r="C1516" i="1"/>
  <c r="H1516" i="1" s="1"/>
  <c r="G1515" i="1"/>
  <c r="C1515" i="1"/>
  <c r="H1515" i="1" s="1"/>
  <c r="C1514" i="1"/>
  <c r="G1514" i="1" s="1"/>
  <c r="H1513" i="1"/>
  <c r="G1513" i="1"/>
  <c r="C1513" i="1"/>
  <c r="H1512" i="1"/>
  <c r="G1512" i="1"/>
  <c r="C1512" i="1"/>
  <c r="C1511" i="1"/>
  <c r="H1511" i="1" s="1"/>
  <c r="H1510" i="1"/>
  <c r="C1510" i="1"/>
  <c r="G1510" i="1" s="1"/>
  <c r="H1509" i="1"/>
  <c r="G1509" i="1"/>
  <c r="C1509" i="1"/>
  <c r="G1508" i="1"/>
  <c r="C1508" i="1"/>
  <c r="H1508" i="1" s="1"/>
  <c r="G1507" i="1"/>
  <c r="C1507" i="1"/>
  <c r="H1507" i="1" s="1"/>
  <c r="H1506" i="1"/>
  <c r="C1506" i="1"/>
  <c r="G1506" i="1" s="1"/>
  <c r="H1505" i="1"/>
  <c r="G1505" i="1"/>
  <c r="C1505" i="1"/>
  <c r="H1504" i="1"/>
  <c r="G1504" i="1"/>
  <c r="C1504" i="1"/>
  <c r="G1503" i="1"/>
  <c r="C1503" i="1"/>
  <c r="H1503" i="1" s="1"/>
  <c r="H1502" i="1"/>
  <c r="C1502" i="1"/>
  <c r="G1502" i="1" s="1"/>
  <c r="H1501" i="1"/>
  <c r="G1501" i="1"/>
  <c r="C1501" i="1"/>
  <c r="G1500" i="1"/>
  <c r="C1500" i="1"/>
  <c r="H1500" i="1" s="1"/>
  <c r="C1499" i="1"/>
  <c r="H1499" i="1" s="1"/>
  <c r="H1498" i="1"/>
  <c r="C1498" i="1"/>
  <c r="G1498" i="1" s="1"/>
  <c r="H1497" i="1"/>
  <c r="G1497" i="1"/>
  <c r="C1497" i="1"/>
  <c r="H1496" i="1"/>
  <c r="G1496" i="1"/>
  <c r="C1496" i="1"/>
  <c r="G1495" i="1"/>
  <c r="C1495" i="1"/>
  <c r="H1495" i="1" s="1"/>
  <c r="H1494" i="1"/>
  <c r="C1494" i="1"/>
  <c r="G1494" i="1" s="1"/>
  <c r="H1493" i="1"/>
  <c r="G1493" i="1"/>
  <c r="C1493" i="1"/>
  <c r="C1492" i="1"/>
  <c r="C1491" i="1"/>
  <c r="H1491" i="1" s="1"/>
  <c r="C1490" i="1"/>
  <c r="G1490" i="1" s="1"/>
  <c r="H1489" i="1"/>
  <c r="G1489" i="1"/>
  <c r="C1489" i="1"/>
  <c r="H1488" i="1"/>
  <c r="C1488" i="1"/>
  <c r="G1488" i="1" s="1"/>
  <c r="G1487" i="1"/>
  <c r="C1487" i="1"/>
  <c r="H1487" i="1" s="1"/>
  <c r="C1486" i="1"/>
  <c r="G1486" i="1" s="1"/>
  <c r="H1485" i="1"/>
  <c r="G1485" i="1"/>
  <c r="C1485" i="1"/>
  <c r="C1484" i="1"/>
  <c r="H1482" i="1"/>
  <c r="C1482" i="1"/>
  <c r="G1482" i="1" s="1"/>
  <c r="C1480" i="1"/>
  <c r="H1480" i="1" s="1"/>
  <c r="H1479" i="1"/>
  <c r="G1479" i="1"/>
  <c r="I1479" i="1" s="1"/>
  <c r="D1479" i="1"/>
  <c r="C1479" i="1"/>
  <c r="J1479" i="1" s="1"/>
  <c r="D1478" i="1"/>
  <c r="C1478" i="1"/>
  <c r="J1478" i="1" s="1"/>
  <c r="D1477" i="1"/>
  <c r="C1477" i="1"/>
  <c r="G1476" i="1"/>
  <c r="D1476" i="1"/>
  <c r="C1476" i="1"/>
  <c r="D1475" i="1"/>
  <c r="C1475" i="1"/>
  <c r="H1474" i="1"/>
  <c r="G1474" i="1"/>
  <c r="I1474" i="1" s="1"/>
  <c r="D1474" i="1"/>
  <c r="C1474" i="1"/>
  <c r="J1474" i="1" s="1"/>
  <c r="G1473" i="1"/>
  <c r="I1473" i="1" s="1"/>
  <c r="D1473" i="1"/>
  <c r="C1473" i="1"/>
  <c r="H1473" i="1" s="1"/>
  <c r="H1472" i="1"/>
  <c r="D1472" i="1"/>
  <c r="C1472" i="1"/>
  <c r="D1471" i="1"/>
  <c r="C1471" i="1"/>
  <c r="C1470" i="1"/>
  <c r="C1469" i="1"/>
  <c r="D1468" i="1"/>
  <c r="C1468" i="1"/>
  <c r="J1467" i="1"/>
  <c r="D1467" i="1"/>
  <c r="C1467" i="1"/>
  <c r="D1466" i="1"/>
  <c r="C1466" i="1"/>
  <c r="H1465" i="1"/>
  <c r="D1465" i="1"/>
  <c r="C1465" i="1"/>
  <c r="D1464" i="1"/>
  <c r="C1464" i="1"/>
  <c r="H1463" i="1"/>
  <c r="D1463" i="1"/>
  <c r="C1463" i="1"/>
  <c r="D1462" i="1"/>
  <c r="C1462" i="1"/>
  <c r="D1461" i="1"/>
  <c r="H1461" i="1" s="1"/>
  <c r="C1461" i="1"/>
  <c r="D1460" i="1"/>
  <c r="C1460" i="1"/>
  <c r="D1459" i="1"/>
  <c r="H1459" i="1" s="1"/>
  <c r="C1459" i="1"/>
  <c r="D1458" i="1"/>
  <c r="C1458" i="1"/>
  <c r="D1457" i="1"/>
  <c r="H1457" i="1" s="1"/>
  <c r="C1457" i="1"/>
  <c r="D1456" i="1"/>
  <c r="C1456" i="1"/>
  <c r="D1455" i="1"/>
  <c r="H1455" i="1" s="1"/>
  <c r="C1455" i="1"/>
  <c r="D1454" i="1"/>
  <c r="H1454" i="1" s="1"/>
  <c r="C1454" i="1"/>
  <c r="C1453" i="1"/>
  <c r="H1452" i="1"/>
  <c r="D1452" i="1"/>
  <c r="C1452" i="1"/>
  <c r="J1451" i="1"/>
  <c r="G1451" i="1"/>
  <c r="I1451" i="1" s="1"/>
  <c r="D1451" i="1"/>
  <c r="H1451" i="1" s="1"/>
  <c r="C1451" i="1"/>
  <c r="H1450" i="1"/>
  <c r="D1450" i="1"/>
  <c r="C1450" i="1"/>
  <c r="J1449" i="1"/>
  <c r="G1449" i="1"/>
  <c r="I1449" i="1" s="1"/>
  <c r="D1449" i="1"/>
  <c r="H1449" i="1" s="1"/>
  <c r="C1449" i="1"/>
  <c r="H1448" i="1"/>
  <c r="D1448" i="1"/>
  <c r="C1448" i="1"/>
  <c r="J1447" i="1"/>
  <c r="G1447" i="1"/>
  <c r="I1447" i="1" s="1"/>
  <c r="D1447" i="1"/>
  <c r="H1447" i="1" s="1"/>
  <c r="C1447" i="1"/>
  <c r="H1446" i="1"/>
  <c r="D1446" i="1"/>
  <c r="C1446" i="1"/>
  <c r="D1445" i="1"/>
  <c r="J1445" i="1" s="1"/>
  <c r="C1445" i="1"/>
  <c r="H1444" i="1"/>
  <c r="G1444" i="1"/>
  <c r="I1444" i="1" s="1"/>
  <c r="D1444" i="1"/>
  <c r="C1444" i="1"/>
  <c r="J1444" i="1" s="1"/>
  <c r="D1443" i="1"/>
  <c r="C1443" i="1"/>
  <c r="J1443" i="1" s="1"/>
  <c r="H1442" i="1"/>
  <c r="G1442" i="1"/>
  <c r="I1442" i="1" s="1"/>
  <c r="D1442" i="1"/>
  <c r="C1442" i="1"/>
  <c r="J1442" i="1" s="1"/>
  <c r="D1441" i="1"/>
  <c r="C1441" i="1"/>
  <c r="D1440" i="1"/>
  <c r="C1440" i="1"/>
  <c r="J1440" i="1" s="1"/>
  <c r="D1439" i="1"/>
  <c r="C1439" i="1"/>
  <c r="C1438" i="1"/>
  <c r="C1437" i="1"/>
  <c r="D1434" i="1"/>
  <c r="C1434" i="1"/>
  <c r="D1433" i="1"/>
  <c r="C1433" i="1"/>
  <c r="D1432" i="1"/>
  <c r="C1432" i="1"/>
  <c r="D1431" i="1"/>
  <c r="C1431" i="1"/>
  <c r="D1430" i="1"/>
  <c r="C1430" i="1"/>
  <c r="D1429" i="1"/>
  <c r="C1429" i="1"/>
  <c r="D1428" i="1"/>
  <c r="C1428" i="1"/>
  <c r="D1427" i="1"/>
  <c r="C1427" i="1"/>
  <c r="D1426" i="1"/>
  <c r="C1426" i="1"/>
  <c r="D1425" i="1"/>
  <c r="C1425"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D1392" i="1"/>
  <c r="C1392" i="1"/>
  <c r="D1391" i="1"/>
  <c r="C1391" i="1"/>
  <c r="D1390" i="1"/>
  <c r="C1390" i="1"/>
  <c r="D1389" i="1"/>
  <c r="C1389" i="1"/>
  <c r="D1388" i="1"/>
  <c r="C1388" i="1"/>
  <c r="D1387" i="1"/>
  <c r="C1387" i="1"/>
  <c r="D1386" i="1"/>
  <c r="C1386" i="1"/>
  <c r="D1385" i="1"/>
  <c r="C1385" i="1"/>
  <c r="D1384" i="1"/>
  <c r="C1384" i="1"/>
  <c r="D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H1353" i="1" s="1"/>
  <c r="H1352" i="1"/>
  <c r="D1352" i="1"/>
  <c r="C1352" i="1"/>
  <c r="G1352" i="1" s="1"/>
  <c r="H1351" i="1"/>
  <c r="D1351" i="1"/>
  <c r="C1351" i="1"/>
  <c r="G1351" i="1" s="1"/>
  <c r="H1350" i="1"/>
  <c r="D1350" i="1"/>
  <c r="C1350" i="1"/>
  <c r="G1350" i="1" s="1"/>
  <c r="H1349" i="1"/>
  <c r="D1349" i="1"/>
  <c r="C1349" i="1"/>
  <c r="G1349" i="1" s="1"/>
  <c r="H1348" i="1"/>
  <c r="D1348" i="1"/>
  <c r="C1348" i="1"/>
  <c r="G1348" i="1" s="1"/>
  <c r="H1347" i="1"/>
  <c r="D1347" i="1"/>
  <c r="C1347" i="1"/>
  <c r="G1347" i="1" s="1"/>
  <c r="H1346" i="1"/>
  <c r="D1346" i="1"/>
  <c r="C1346" i="1"/>
  <c r="G1346" i="1" s="1"/>
  <c r="H1345" i="1"/>
  <c r="D1345" i="1"/>
  <c r="C1345" i="1"/>
  <c r="G1345" i="1" s="1"/>
  <c r="H1344" i="1"/>
  <c r="D1344" i="1"/>
  <c r="C1344" i="1"/>
  <c r="G1344" i="1" s="1"/>
  <c r="H1343" i="1"/>
  <c r="D1343" i="1"/>
  <c r="C1343" i="1"/>
  <c r="G1343" i="1" s="1"/>
  <c r="H1342" i="1"/>
  <c r="D1342" i="1"/>
  <c r="C1342" i="1"/>
  <c r="G1342" i="1" s="1"/>
  <c r="H1341" i="1"/>
  <c r="D1341" i="1"/>
  <c r="C1341" i="1"/>
  <c r="G1341" i="1" s="1"/>
  <c r="H1340" i="1"/>
  <c r="D1340" i="1"/>
  <c r="C1340" i="1"/>
  <c r="G1340" i="1" s="1"/>
  <c r="H1339" i="1"/>
  <c r="D1339" i="1"/>
  <c r="C1339" i="1"/>
  <c r="G1339" i="1" s="1"/>
  <c r="H1338" i="1"/>
  <c r="D1338" i="1"/>
  <c r="C1338" i="1"/>
  <c r="G1338" i="1" s="1"/>
  <c r="H1337" i="1"/>
  <c r="D1337" i="1"/>
  <c r="C1337" i="1"/>
  <c r="G1337" i="1" s="1"/>
  <c r="H1336" i="1"/>
  <c r="D1336" i="1"/>
  <c r="C1336" i="1"/>
  <c r="G1336" i="1" s="1"/>
  <c r="H1335" i="1"/>
  <c r="D1335" i="1"/>
  <c r="C1335" i="1"/>
  <c r="G1335" i="1" s="1"/>
  <c r="H1334" i="1"/>
  <c r="D1334" i="1"/>
  <c r="C1334" i="1"/>
  <c r="G1334" i="1" s="1"/>
  <c r="H1333" i="1"/>
  <c r="D1333" i="1"/>
  <c r="C1333" i="1"/>
  <c r="G1333" i="1" s="1"/>
  <c r="H1332" i="1"/>
  <c r="D1332" i="1"/>
  <c r="C1332" i="1"/>
  <c r="G1332" i="1" s="1"/>
  <c r="H1331" i="1"/>
  <c r="D1331" i="1"/>
  <c r="C1331" i="1"/>
  <c r="G1331" i="1" s="1"/>
  <c r="H1330" i="1"/>
  <c r="D1330" i="1"/>
  <c r="C1330" i="1"/>
  <c r="G1330" i="1" s="1"/>
  <c r="H1328" i="1"/>
  <c r="D1328" i="1"/>
  <c r="C1328" i="1"/>
  <c r="G1328" i="1" s="1"/>
  <c r="H1327" i="1"/>
  <c r="D1327" i="1"/>
  <c r="C1327" i="1"/>
  <c r="G1327" i="1" s="1"/>
  <c r="H1326" i="1"/>
  <c r="D1326" i="1"/>
  <c r="C1326" i="1"/>
  <c r="G1326" i="1" s="1"/>
  <c r="H1325" i="1"/>
  <c r="D1325" i="1"/>
  <c r="C1325" i="1"/>
  <c r="G1325" i="1" s="1"/>
  <c r="H1324" i="1"/>
  <c r="D1324" i="1"/>
  <c r="C1324" i="1"/>
  <c r="G1324" i="1" s="1"/>
  <c r="H1323" i="1"/>
  <c r="D1323" i="1"/>
  <c r="C1323" i="1"/>
  <c r="G1323" i="1" s="1"/>
  <c r="H1322" i="1"/>
  <c r="D1322" i="1"/>
  <c r="C1322" i="1"/>
  <c r="G1322" i="1" s="1"/>
  <c r="H1321" i="1"/>
  <c r="D1321" i="1"/>
  <c r="C1321" i="1"/>
  <c r="G1321" i="1" s="1"/>
  <c r="H1320" i="1"/>
  <c r="D1320" i="1"/>
  <c r="C1320" i="1"/>
  <c r="G1320" i="1" s="1"/>
  <c r="H1319" i="1"/>
  <c r="D1319" i="1"/>
  <c r="C1319" i="1"/>
  <c r="G1319" i="1" s="1"/>
  <c r="H1318" i="1"/>
  <c r="D1318" i="1"/>
  <c r="C1318" i="1"/>
  <c r="G1318" i="1" s="1"/>
  <c r="H1317" i="1"/>
  <c r="D1317" i="1"/>
  <c r="C1317" i="1"/>
  <c r="G1317" i="1" s="1"/>
  <c r="H1316" i="1"/>
  <c r="D1316" i="1"/>
  <c r="C1316" i="1"/>
  <c r="G1316" i="1" s="1"/>
  <c r="H1315" i="1"/>
  <c r="D1315" i="1"/>
  <c r="C1315" i="1"/>
  <c r="G1315" i="1" s="1"/>
  <c r="H1314" i="1"/>
  <c r="D1314" i="1"/>
  <c r="C1314" i="1"/>
  <c r="G1314" i="1" s="1"/>
  <c r="H1313" i="1"/>
  <c r="D1313" i="1"/>
  <c r="C1313" i="1"/>
  <c r="G1313" i="1" s="1"/>
  <c r="H1312" i="1"/>
  <c r="D1312" i="1"/>
  <c r="C1312" i="1"/>
  <c r="G1312" i="1" s="1"/>
  <c r="H1311" i="1"/>
  <c r="D1311" i="1"/>
  <c r="C1311" i="1"/>
  <c r="G1311" i="1" s="1"/>
  <c r="H1310" i="1"/>
  <c r="D1310" i="1"/>
  <c r="C1310" i="1"/>
  <c r="G1310" i="1" s="1"/>
  <c r="H1309" i="1"/>
  <c r="D1309" i="1"/>
  <c r="C1309" i="1"/>
  <c r="G1309" i="1" s="1"/>
  <c r="H1308" i="1"/>
  <c r="D1308" i="1"/>
  <c r="C1308" i="1"/>
  <c r="G1308" i="1" s="1"/>
  <c r="H1307" i="1"/>
  <c r="D1307" i="1"/>
  <c r="C1307" i="1"/>
  <c r="G1307" i="1" s="1"/>
  <c r="H1306" i="1"/>
  <c r="D1306" i="1"/>
  <c r="C1306" i="1"/>
  <c r="G1306" i="1" s="1"/>
  <c r="H1305" i="1"/>
  <c r="D1305" i="1"/>
  <c r="C1305" i="1"/>
  <c r="G1305" i="1" s="1"/>
  <c r="H1304" i="1"/>
  <c r="D1304" i="1"/>
  <c r="C1304" i="1"/>
  <c r="G1304" i="1" s="1"/>
  <c r="H1303" i="1"/>
  <c r="D1303" i="1"/>
  <c r="C1303" i="1"/>
  <c r="G1303" i="1" s="1"/>
  <c r="H1302" i="1"/>
  <c r="D1302" i="1"/>
  <c r="C1302" i="1"/>
  <c r="G1302" i="1" s="1"/>
  <c r="H1301" i="1"/>
  <c r="D1301" i="1"/>
  <c r="C1301" i="1"/>
  <c r="G1301" i="1" s="1"/>
  <c r="C1300" i="1"/>
  <c r="C1299" i="1"/>
  <c r="H1298" i="1"/>
  <c r="D1298" i="1"/>
  <c r="C1298" i="1"/>
  <c r="G1298" i="1" s="1"/>
  <c r="H1297" i="1"/>
  <c r="D1297" i="1"/>
  <c r="C1297" i="1"/>
  <c r="G1297" i="1" s="1"/>
  <c r="H1296" i="1"/>
  <c r="D1296" i="1"/>
  <c r="C1296" i="1"/>
  <c r="G1296" i="1" s="1"/>
  <c r="H1295" i="1"/>
  <c r="D1295" i="1"/>
  <c r="C1295" i="1"/>
  <c r="G1295" i="1" s="1"/>
  <c r="H1294" i="1"/>
  <c r="D1294" i="1"/>
  <c r="C1294" i="1"/>
  <c r="G1294" i="1" s="1"/>
  <c r="H1293" i="1"/>
  <c r="D1293" i="1"/>
  <c r="C1293" i="1"/>
  <c r="G1293" i="1" s="1"/>
  <c r="H1292" i="1"/>
  <c r="D1292" i="1"/>
  <c r="C1292" i="1"/>
  <c r="G1292" i="1" s="1"/>
  <c r="H1291" i="1"/>
  <c r="D1291" i="1"/>
  <c r="C1291" i="1"/>
  <c r="G1291" i="1" s="1"/>
  <c r="H1290" i="1"/>
  <c r="D1290" i="1"/>
  <c r="C1290" i="1"/>
  <c r="G1290" i="1" s="1"/>
  <c r="H1289" i="1"/>
  <c r="D1289" i="1"/>
  <c r="C1289" i="1"/>
  <c r="G1289" i="1" s="1"/>
  <c r="H1288" i="1"/>
  <c r="D1288" i="1"/>
  <c r="C1288" i="1"/>
  <c r="G1288" i="1" s="1"/>
  <c r="H1287" i="1"/>
  <c r="D1287" i="1"/>
  <c r="C1287" i="1"/>
  <c r="G1287" i="1" s="1"/>
  <c r="H1286" i="1"/>
  <c r="D1286" i="1"/>
  <c r="C1286" i="1"/>
  <c r="G1286" i="1" s="1"/>
  <c r="H1285" i="1"/>
  <c r="D1285" i="1"/>
  <c r="C1285" i="1"/>
  <c r="G1285" i="1" s="1"/>
  <c r="H1284" i="1"/>
  <c r="D1284" i="1"/>
  <c r="C1284" i="1"/>
  <c r="G1284" i="1" s="1"/>
  <c r="H1283" i="1"/>
  <c r="D1283" i="1"/>
  <c r="C1283" i="1"/>
  <c r="G1283" i="1" s="1"/>
  <c r="H1282" i="1"/>
  <c r="D1282" i="1"/>
  <c r="C1282" i="1"/>
  <c r="G1282" i="1" s="1"/>
  <c r="H1281" i="1"/>
  <c r="D1281" i="1"/>
  <c r="C1281" i="1"/>
  <c r="G1281" i="1" s="1"/>
  <c r="H1280" i="1"/>
  <c r="D1280" i="1"/>
  <c r="C1280" i="1"/>
  <c r="G1280" i="1" s="1"/>
  <c r="H1279" i="1"/>
  <c r="D1279" i="1"/>
  <c r="C1279" i="1"/>
  <c r="G1279" i="1" s="1"/>
  <c r="H1278" i="1"/>
  <c r="D1278" i="1"/>
  <c r="C1278" i="1"/>
  <c r="G1278" i="1" s="1"/>
  <c r="H1277" i="1"/>
  <c r="D1277" i="1"/>
  <c r="C1277" i="1"/>
  <c r="G1277" i="1" s="1"/>
  <c r="D1276" i="1"/>
  <c r="C1276" i="1"/>
  <c r="G1276" i="1" s="1"/>
  <c r="H1275" i="1"/>
  <c r="D1275" i="1"/>
  <c r="C1275" i="1"/>
  <c r="G1275" i="1" s="1"/>
  <c r="D1274" i="1"/>
  <c r="C1274" i="1"/>
  <c r="G1274" i="1" s="1"/>
  <c r="H1273" i="1"/>
  <c r="D1273" i="1"/>
  <c r="C1273" i="1"/>
  <c r="G1273" i="1" s="1"/>
  <c r="H1272" i="1"/>
  <c r="D1272" i="1"/>
  <c r="C1272" i="1"/>
  <c r="G1272" i="1" s="1"/>
  <c r="H1271" i="1"/>
  <c r="D1271" i="1"/>
  <c r="C1271" i="1"/>
  <c r="G1271" i="1" s="1"/>
  <c r="H1270" i="1"/>
  <c r="D1270" i="1"/>
  <c r="C1270" i="1"/>
  <c r="G1270" i="1" s="1"/>
  <c r="H1269" i="1"/>
  <c r="D1269" i="1"/>
  <c r="C1269" i="1"/>
  <c r="G1269" i="1" s="1"/>
  <c r="H1268" i="1"/>
  <c r="D1268" i="1"/>
  <c r="C1268" i="1"/>
  <c r="G1268" i="1" s="1"/>
  <c r="H1267" i="1"/>
  <c r="D1267" i="1"/>
  <c r="C1267" i="1"/>
  <c r="G1267" i="1" s="1"/>
  <c r="D1266" i="1"/>
  <c r="C1266" i="1"/>
  <c r="G1266" i="1" s="1"/>
  <c r="H1265" i="1"/>
  <c r="D1265" i="1"/>
  <c r="C1265" i="1"/>
  <c r="G1265" i="1" s="1"/>
  <c r="D1264" i="1"/>
  <c r="C1264" i="1"/>
  <c r="D1263" i="1"/>
  <c r="C1263" i="1"/>
  <c r="G1263" i="1" s="1"/>
  <c r="H1262" i="1"/>
  <c r="D1262" i="1"/>
  <c r="C1262" i="1"/>
  <c r="G1262" i="1" s="1"/>
  <c r="H1261" i="1"/>
  <c r="D1261" i="1"/>
  <c r="C1261" i="1"/>
  <c r="G1261" i="1" s="1"/>
  <c r="H1260" i="1"/>
  <c r="D1260" i="1"/>
  <c r="C1260" i="1"/>
  <c r="G1260" i="1" s="1"/>
  <c r="H1259" i="1"/>
  <c r="D1259" i="1"/>
  <c r="C1259" i="1"/>
  <c r="G1259" i="1" s="1"/>
  <c r="H1258" i="1"/>
  <c r="D1258" i="1"/>
  <c r="C1258" i="1"/>
  <c r="G1258" i="1" s="1"/>
  <c r="H1257" i="1"/>
  <c r="D1257" i="1"/>
  <c r="C1257" i="1"/>
  <c r="G1257" i="1" s="1"/>
  <c r="H1256" i="1"/>
  <c r="D1256" i="1"/>
  <c r="C1256" i="1"/>
  <c r="G1256" i="1" s="1"/>
  <c r="H1255" i="1"/>
  <c r="D1255" i="1"/>
  <c r="C1255" i="1"/>
  <c r="G1255" i="1" s="1"/>
  <c r="H1254" i="1"/>
  <c r="D1254" i="1"/>
  <c r="C1254" i="1"/>
  <c r="G1254" i="1" s="1"/>
  <c r="H1253" i="1"/>
  <c r="D1253" i="1"/>
  <c r="C1253" i="1"/>
  <c r="G1253" i="1" s="1"/>
  <c r="H1252" i="1"/>
  <c r="D1252" i="1"/>
  <c r="C1252" i="1"/>
  <c r="G1252" i="1" s="1"/>
  <c r="H1251" i="1"/>
  <c r="D1251" i="1"/>
  <c r="C1251" i="1"/>
  <c r="G1251" i="1" s="1"/>
  <c r="H1250" i="1"/>
  <c r="D1250" i="1"/>
  <c r="C1250" i="1"/>
  <c r="G1250" i="1" s="1"/>
  <c r="D1249" i="1"/>
  <c r="H1249" i="1" s="1"/>
  <c r="C1249" i="1"/>
  <c r="H1248" i="1"/>
  <c r="D1248" i="1"/>
  <c r="C1248" i="1"/>
  <c r="G1248" i="1" s="1"/>
  <c r="D1247" i="1"/>
  <c r="C1247" i="1"/>
  <c r="G1247" i="1" s="1"/>
  <c r="H1246" i="1"/>
  <c r="D1246" i="1"/>
  <c r="C1246" i="1"/>
  <c r="G1246" i="1" s="1"/>
  <c r="H1245" i="1"/>
  <c r="D1245" i="1"/>
  <c r="C1245" i="1"/>
  <c r="G1245" i="1" s="1"/>
  <c r="D1244" i="1"/>
  <c r="C1244" i="1"/>
  <c r="G1244" i="1" s="1"/>
  <c r="H1243" i="1"/>
  <c r="D1243" i="1"/>
  <c r="C1243" i="1"/>
  <c r="G1243" i="1" s="1"/>
  <c r="H1242" i="1"/>
  <c r="D1242" i="1"/>
  <c r="C1242" i="1"/>
  <c r="G1242" i="1" s="1"/>
  <c r="D1241" i="1"/>
  <c r="C1241" i="1"/>
  <c r="H1241" i="1" s="1"/>
  <c r="H1240" i="1"/>
  <c r="D1240" i="1"/>
  <c r="C1240" i="1"/>
  <c r="G1240" i="1" s="1"/>
  <c r="H1239" i="1"/>
  <c r="D1239" i="1"/>
  <c r="C1239" i="1"/>
  <c r="G1239" i="1" s="1"/>
  <c r="H1238" i="1"/>
  <c r="D1238" i="1"/>
  <c r="C1238" i="1"/>
  <c r="G1238" i="1" s="1"/>
  <c r="H1237" i="1"/>
  <c r="D1237" i="1"/>
  <c r="C1237" i="1"/>
  <c r="G1237" i="1" s="1"/>
  <c r="H1236" i="1"/>
  <c r="D1236" i="1"/>
  <c r="C1236" i="1"/>
  <c r="G1236" i="1" s="1"/>
  <c r="H1235" i="1"/>
  <c r="D1235" i="1"/>
  <c r="C1235" i="1"/>
  <c r="G1235" i="1" s="1"/>
  <c r="H1234" i="1"/>
  <c r="D1234" i="1"/>
  <c r="C1234" i="1"/>
  <c r="G1234" i="1" s="1"/>
  <c r="H1233" i="1"/>
  <c r="D1233" i="1"/>
  <c r="C1233" i="1"/>
  <c r="G1233" i="1" s="1"/>
  <c r="H1232" i="1"/>
  <c r="D1232" i="1"/>
  <c r="C1232" i="1"/>
  <c r="G1232" i="1" s="1"/>
  <c r="D1231" i="1"/>
  <c r="C1231" i="1"/>
  <c r="G1231" i="1" s="1"/>
  <c r="D1230" i="1"/>
  <c r="H1230" i="1" s="1"/>
  <c r="C1230" i="1"/>
  <c r="G1230" i="1" s="1"/>
  <c r="D1229" i="1"/>
  <c r="C1229" i="1"/>
  <c r="G1229" i="1" s="1"/>
  <c r="D1228" i="1"/>
  <c r="C1228" i="1"/>
  <c r="G1228" i="1" s="1"/>
  <c r="D1227" i="1"/>
  <c r="H1226" i="1"/>
  <c r="D1226" i="1"/>
  <c r="C1226" i="1"/>
  <c r="H1225" i="1"/>
  <c r="D1225" i="1"/>
  <c r="C1225" i="1"/>
  <c r="G1225" i="1" s="1"/>
  <c r="D1224" i="1"/>
  <c r="C1224" i="1"/>
  <c r="D1223" i="1"/>
  <c r="D1222" i="1"/>
  <c r="H1221" i="1"/>
  <c r="D1221" i="1"/>
  <c r="C1221" i="1"/>
  <c r="G1221" i="1" s="1"/>
  <c r="H1220" i="1"/>
  <c r="D1220" i="1"/>
  <c r="C1220" i="1"/>
  <c r="G1220" i="1" s="1"/>
  <c r="H1219" i="1"/>
  <c r="D1219" i="1"/>
  <c r="C1219" i="1"/>
  <c r="G1219" i="1" s="1"/>
  <c r="H1218" i="1"/>
  <c r="D1218" i="1"/>
  <c r="C1218" i="1"/>
  <c r="G1218" i="1" s="1"/>
  <c r="D1217" i="1"/>
  <c r="C1217" i="1"/>
  <c r="G1217" i="1" s="1"/>
  <c r="D1216" i="1"/>
  <c r="C1216" i="1"/>
  <c r="G1216" i="1" s="1"/>
  <c r="H1213" i="1"/>
  <c r="D1213" i="1"/>
  <c r="C1213" i="1"/>
  <c r="G1213" i="1" s="1"/>
  <c r="H1212" i="1"/>
  <c r="D1212" i="1"/>
  <c r="C1212" i="1"/>
  <c r="G1212" i="1" s="1"/>
  <c r="H1211" i="1"/>
  <c r="D1211" i="1"/>
  <c r="C1211" i="1"/>
  <c r="G1211" i="1" s="1"/>
  <c r="H1210" i="1"/>
  <c r="D1210" i="1"/>
  <c r="C1210" i="1"/>
  <c r="G1210" i="1" s="1"/>
  <c r="H1209" i="1"/>
  <c r="D1209" i="1"/>
  <c r="C1209" i="1"/>
  <c r="G1209" i="1" s="1"/>
  <c r="H1208" i="1"/>
  <c r="D1208" i="1"/>
  <c r="C1208" i="1"/>
  <c r="G1208" i="1" s="1"/>
  <c r="H1207" i="1"/>
  <c r="D1207" i="1"/>
  <c r="C1207" i="1"/>
  <c r="G1207" i="1" s="1"/>
  <c r="H1206" i="1"/>
  <c r="D1206" i="1"/>
  <c r="C1206" i="1"/>
  <c r="G1206" i="1" s="1"/>
  <c r="H1205" i="1"/>
  <c r="D1205" i="1"/>
  <c r="C1205" i="1"/>
  <c r="G1205" i="1" s="1"/>
  <c r="H1204" i="1"/>
  <c r="D1204" i="1"/>
  <c r="C1204" i="1"/>
  <c r="G1204" i="1" s="1"/>
  <c r="H1203" i="1"/>
  <c r="D1203" i="1"/>
  <c r="C1203" i="1"/>
  <c r="G1203" i="1" s="1"/>
  <c r="H1202" i="1"/>
  <c r="D1202" i="1"/>
  <c r="C1202" i="1"/>
  <c r="G1202" i="1" s="1"/>
  <c r="H1201" i="1"/>
  <c r="D1201" i="1"/>
  <c r="C1201" i="1"/>
  <c r="G1201" i="1" s="1"/>
  <c r="H1200" i="1"/>
  <c r="D1200" i="1"/>
  <c r="C1200" i="1"/>
  <c r="G1200" i="1" s="1"/>
  <c r="H1199" i="1"/>
  <c r="D1199" i="1"/>
  <c r="C1199" i="1"/>
  <c r="G1199" i="1" s="1"/>
  <c r="H1198" i="1"/>
  <c r="D1198" i="1"/>
  <c r="C1198" i="1"/>
  <c r="G1198" i="1" s="1"/>
  <c r="H1197" i="1"/>
  <c r="D1197" i="1"/>
  <c r="C1197" i="1"/>
  <c r="G1197" i="1" s="1"/>
  <c r="H1196" i="1"/>
  <c r="D1196" i="1"/>
  <c r="C1196" i="1"/>
  <c r="G1196" i="1" s="1"/>
  <c r="H1195" i="1"/>
  <c r="D1195" i="1"/>
  <c r="C1195" i="1"/>
  <c r="G1195" i="1" s="1"/>
  <c r="H1194" i="1"/>
  <c r="D1194" i="1"/>
  <c r="C1194" i="1"/>
  <c r="G1194" i="1" s="1"/>
  <c r="H1193" i="1"/>
  <c r="D1193" i="1"/>
  <c r="C1193" i="1"/>
  <c r="G1193" i="1" s="1"/>
  <c r="H1192" i="1"/>
  <c r="D1192" i="1"/>
  <c r="C1192" i="1"/>
  <c r="G1192" i="1" s="1"/>
  <c r="H1191" i="1"/>
  <c r="D1191" i="1"/>
  <c r="C1191" i="1"/>
  <c r="G1191" i="1" s="1"/>
  <c r="H1190" i="1"/>
  <c r="D1190" i="1"/>
  <c r="C1190" i="1"/>
  <c r="G1190" i="1" s="1"/>
  <c r="H1189" i="1"/>
  <c r="D1189" i="1"/>
  <c r="C1189" i="1"/>
  <c r="G1189" i="1" s="1"/>
  <c r="H1188" i="1"/>
  <c r="D1188" i="1"/>
  <c r="C1188" i="1"/>
  <c r="G1188" i="1" s="1"/>
  <c r="H1187" i="1"/>
  <c r="D1187" i="1"/>
  <c r="C1187" i="1"/>
  <c r="G1187" i="1" s="1"/>
  <c r="H1186" i="1"/>
  <c r="D1186" i="1"/>
  <c r="C1186" i="1"/>
  <c r="G1186" i="1" s="1"/>
  <c r="H1185" i="1"/>
  <c r="D1185" i="1"/>
  <c r="C1185" i="1"/>
  <c r="G1185" i="1" s="1"/>
  <c r="H1184" i="1"/>
  <c r="D1184" i="1"/>
  <c r="C1184" i="1"/>
  <c r="G1184" i="1" s="1"/>
  <c r="D1183" i="1"/>
  <c r="H1182" i="1"/>
  <c r="D1182" i="1"/>
  <c r="C1182" i="1"/>
  <c r="G1182" i="1" s="1"/>
  <c r="H1181" i="1"/>
  <c r="D1181" i="1"/>
  <c r="C1181" i="1"/>
  <c r="G1181" i="1" s="1"/>
  <c r="H1180" i="1"/>
  <c r="D1180" i="1"/>
  <c r="C1180" i="1"/>
  <c r="G1180" i="1" s="1"/>
  <c r="H1179" i="1"/>
  <c r="D1179" i="1"/>
  <c r="C1179" i="1"/>
  <c r="G1179" i="1" s="1"/>
  <c r="H1178" i="1"/>
  <c r="D1178" i="1"/>
  <c r="C1178" i="1"/>
  <c r="G1178" i="1" s="1"/>
  <c r="H1177" i="1"/>
  <c r="D1177" i="1"/>
  <c r="C1177" i="1"/>
  <c r="G1177" i="1" s="1"/>
  <c r="H1176" i="1"/>
  <c r="D1176" i="1"/>
  <c r="C1176" i="1"/>
  <c r="G1176" i="1" s="1"/>
  <c r="H1175" i="1"/>
  <c r="D1175" i="1"/>
  <c r="C1175" i="1"/>
  <c r="G1175" i="1" s="1"/>
  <c r="H1174" i="1"/>
  <c r="D1174" i="1"/>
  <c r="C1174" i="1"/>
  <c r="G1174" i="1" s="1"/>
  <c r="H1173" i="1"/>
  <c r="D1173" i="1"/>
  <c r="C1173" i="1"/>
  <c r="G1173" i="1" s="1"/>
  <c r="H1172" i="1"/>
  <c r="D1172" i="1"/>
  <c r="C1172" i="1"/>
  <c r="G1172" i="1" s="1"/>
  <c r="H1171" i="1"/>
  <c r="D1171" i="1"/>
  <c r="C1171" i="1"/>
  <c r="G1171" i="1" s="1"/>
  <c r="H1170" i="1"/>
  <c r="D1170" i="1"/>
  <c r="C1170" i="1"/>
  <c r="G1170" i="1" s="1"/>
  <c r="H1169" i="1"/>
  <c r="D1169" i="1"/>
  <c r="C1169" i="1"/>
  <c r="G1169" i="1" s="1"/>
  <c r="H1168" i="1"/>
  <c r="D1168" i="1"/>
  <c r="C1168" i="1"/>
  <c r="G1168" i="1" s="1"/>
  <c r="D1167" i="1"/>
  <c r="H1166" i="1"/>
  <c r="D1166" i="1"/>
  <c r="C1166" i="1"/>
  <c r="G1166" i="1" s="1"/>
  <c r="D1165" i="1"/>
  <c r="C1165" i="1"/>
  <c r="G1165" i="1" s="1"/>
  <c r="H1164" i="1"/>
  <c r="D1164" i="1"/>
  <c r="C1164" i="1"/>
  <c r="G1164" i="1" s="1"/>
  <c r="H1163" i="1"/>
  <c r="D1163" i="1"/>
  <c r="C1163" i="1"/>
  <c r="G1163" i="1" s="1"/>
  <c r="H1162" i="1"/>
  <c r="D1162" i="1"/>
  <c r="C1162" i="1"/>
  <c r="G1162" i="1" s="1"/>
  <c r="H1161" i="1"/>
  <c r="D1161" i="1"/>
  <c r="C1161" i="1"/>
  <c r="G1161" i="1" s="1"/>
  <c r="D1160" i="1"/>
  <c r="C1160" i="1"/>
  <c r="G1160" i="1" s="1"/>
  <c r="H1159" i="1"/>
  <c r="D1159" i="1"/>
  <c r="C1159" i="1"/>
  <c r="G1159" i="1" s="1"/>
  <c r="D1158" i="1"/>
  <c r="C1158" i="1"/>
  <c r="G1158" i="1" s="1"/>
  <c r="D1157" i="1"/>
  <c r="C1157" i="1"/>
  <c r="G1157" i="1" s="1"/>
  <c r="H1156" i="1"/>
  <c r="D1156" i="1"/>
  <c r="C1156" i="1"/>
  <c r="G1156" i="1" s="1"/>
  <c r="D1155" i="1"/>
  <c r="C1155" i="1"/>
  <c r="G1155" i="1" s="1"/>
  <c r="H1151" i="1"/>
  <c r="D1151" i="1"/>
  <c r="C1151" i="1"/>
  <c r="G1151" i="1" s="1"/>
  <c r="D1150" i="1"/>
  <c r="C1150" i="1"/>
  <c r="G1150" i="1" s="1"/>
  <c r="D1149" i="1"/>
  <c r="C1149" i="1"/>
  <c r="G1149" i="1" s="1"/>
  <c r="H1148" i="1"/>
  <c r="D1148" i="1"/>
  <c r="C1148" i="1"/>
  <c r="G1148" i="1" s="1"/>
  <c r="H1147" i="1"/>
  <c r="D1147" i="1"/>
  <c r="C1147" i="1"/>
  <c r="G1147" i="1" s="1"/>
  <c r="D1146" i="1"/>
  <c r="C1146" i="1"/>
  <c r="G1146" i="1" s="1"/>
  <c r="D1145" i="1"/>
  <c r="C1145" i="1"/>
  <c r="G1145" i="1" s="1"/>
  <c r="H1144" i="1"/>
  <c r="D1144" i="1"/>
  <c r="C1144" i="1"/>
  <c r="G1144" i="1" s="1"/>
  <c r="H1143" i="1"/>
  <c r="D1143" i="1"/>
  <c r="C1143" i="1"/>
  <c r="G1143" i="1" s="1"/>
  <c r="D1142" i="1"/>
  <c r="C1142" i="1"/>
  <c r="G1142" i="1" s="1"/>
  <c r="D1141" i="1"/>
  <c r="C1141" i="1"/>
  <c r="G1141" i="1" s="1"/>
  <c r="H1140" i="1"/>
  <c r="D1140" i="1"/>
  <c r="C1140" i="1"/>
  <c r="G1140" i="1" s="1"/>
  <c r="D1139" i="1"/>
  <c r="C1139" i="1"/>
  <c r="G1139" i="1" s="1"/>
  <c r="D1138" i="1"/>
  <c r="C1138" i="1"/>
  <c r="G1138" i="1" s="1"/>
  <c r="D1137" i="1"/>
  <c r="C1137" i="1"/>
  <c r="G1137" i="1" s="1"/>
  <c r="H1136" i="1"/>
  <c r="D1136" i="1"/>
  <c r="C1136" i="1"/>
  <c r="G1136" i="1" s="1"/>
  <c r="H1135" i="1"/>
  <c r="D1135" i="1"/>
  <c r="C1135" i="1"/>
  <c r="G1135" i="1" s="1"/>
  <c r="D1134" i="1"/>
  <c r="C1134" i="1"/>
  <c r="G1134" i="1" s="1"/>
  <c r="D1133" i="1"/>
  <c r="C1133" i="1"/>
  <c r="G1133" i="1" s="1"/>
  <c r="H1132" i="1"/>
  <c r="D1132" i="1"/>
  <c r="C1132" i="1"/>
  <c r="G1132" i="1" s="1"/>
  <c r="H1131" i="1"/>
  <c r="D1131" i="1"/>
  <c r="C1131" i="1"/>
  <c r="G1131" i="1" s="1"/>
  <c r="D1130" i="1"/>
  <c r="C1130" i="1"/>
  <c r="G1130" i="1" s="1"/>
  <c r="D1129" i="1"/>
  <c r="C1129" i="1"/>
  <c r="G1129" i="1" s="1"/>
  <c r="H1128" i="1"/>
  <c r="D1128" i="1"/>
  <c r="C1128" i="1"/>
  <c r="G1128" i="1" s="1"/>
  <c r="H1127" i="1"/>
  <c r="D1127" i="1"/>
  <c r="C1127" i="1"/>
  <c r="G1127" i="1" s="1"/>
  <c r="D1126" i="1"/>
  <c r="C1126" i="1"/>
  <c r="G1126" i="1" s="1"/>
  <c r="D1125" i="1"/>
  <c r="C1125" i="1"/>
  <c r="G1125" i="1" s="1"/>
  <c r="D1124" i="1"/>
  <c r="C1124" i="1"/>
  <c r="H1123" i="1"/>
  <c r="D1123" i="1"/>
  <c r="C1123" i="1"/>
  <c r="G1123" i="1" s="1"/>
  <c r="D1122" i="1"/>
  <c r="C1122" i="1"/>
  <c r="G1122" i="1" s="1"/>
  <c r="D1121" i="1"/>
  <c r="C1121" i="1"/>
  <c r="G1121" i="1" s="1"/>
  <c r="H1120" i="1"/>
  <c r="D1120" i="1"/>
  <c r="C1120" i="1"/>
  <c r="G1120" i="1" s="1"/>
  <c r="H1119" i="1"/>
  <c r="D1119" i="1"/>
  <c r="C1119" i="1"/>
  <c r="G1119" i="1" s="1"/>
  <c r="D1118" i="1"/>
  <c r="C1118" i="1"/>
  <c r="G1118" i="1" s="1"/>
  <c r="D1117" i="1"/>
  <c r="C1117" i="1"/>
  <c r="G1117" i="1" s="1"/>
  <c r="H1116" i="1"/>
  <c r="D1116" i="1"/>
  <c r="C1116" i="1"/>
  <c r="G1116" i="1" s="1"/>
  <c r="H1115" i="1"/>
  <c r="D1115" i="1"/>
  <c r="C1115" i="1"/>
  <c r="G1115" i="1" s="1"/>
  <c r="D1114" i="1"/>
  <c r="C1114" i="1"/>
  <c r="G1114" i="1" s="1"/>
  <c r="D1113" i="1"/>
  <c r="C1113" i="1"/>
  <c r="G1113" i="1" s="1"/>
  <c r="D1112" i="1"/>
  <c r="H1111" i="1"/>
  <c r="D1111" i="1"/>
  <c r="C1111" i="1"/>
  <c r="G1111" i="1" s="1"/>
  <c r="D1110" i="1"/>
  <c r="C1110" i="1"/>
  <c r="G1110" i="1" s="1"/>
  <c r="D1109" i="1"/>
  <c r="C1109" i="1"/>
  <c r="G1109" i="1" s="1"/>
  <c r="H1108" i="1"/>
  <c r="D1108" i="1"/>
  <c r="C1108" i="1"/>
  <c r="G1108" i="1" s="1"/>
  <c r="H1107" i="1"/>
  <c r="D1107" i="1"/>
  <c r="C1107" i="1"/>
  <c r="G1107" i="1" s="1"/>
  <c r="D1106" i="1"/>
  <c r="C1106" i="1"/>
  <c r="G1106" i="1" s="1"/>
  <c r="D1105" i="1"/>
  <c r="C1105" i="1"/>
  <c r="G1105" i="1" s="1"/>
  <c r="H1104" i="1"/>
  <c r="D1104" i="1"/>
  <c r="C1104" i="1"/>
  <c r="G1104" i="1" s="1"/>
  <c r="H1103" i="1"/>
  <c r="D1103" i="1"/>
  <c r="C1103" i="1"/>
  <c r="G1103" i="1" s="1"/>
  <c r="D1102" i="1"/>
  <c r="C1102" i="1"/>
  <c r="G1102" i="1" s="1"/>
  <c r="D1101" i="1"/>
  <c r="C1101" i="1"/>
  <c r="G1101" i="1" s="1"/>
  <c r="H1100" i="1"/>
  <c r="D1100" i="1"/>
  <c r="C1100" i="1"/>
  <c r="G1100" i="1" s="1"/>
  <c r="H1099" i="1"/>
  <c r="D1099" i="1"/>
  <c r="C1099" i="1"/>
  <c r="G1099" i="1" s="1"/>
  <c r="D1098" i="1"/>
  <c r="C1098" i="1"/>
  <c r="G1098" i="1" s="1"/>
  <c r="D1097" i="1"/>
  <c r="C1097" i="1"/>
  <c r="G1097" i="1" s="1"/>
  <c r="D1096" i="1"/>
  <c r="H1095" i="1"/>
  <c r="D1095" i="1"/>
  <c r="C1095" i="1"/>
  <c r="G1095" i="1" s="1"/>
  <c r="D1094" i="1"/>
  <c r="C1094" i="1"/>
  <c r="G1094" i="1" s="1"/>
  <c r="D1093" i="1"/>
  <c r="C1093" i="1"/>
  <c r="G1093" i="1" s="1"/>
  <c r="H1092" i="1"/>
  <c r="D1092" i="1"/>
  <c r="C1092" i="1"/>
  <c r="G1092" i="1" s="1"/>
  <c r="H1091" i="1"/>
  <c r="D1091" i="1"/>
  <c r="C1091" i="1"/>
  <c r="G1091" i="1" s="1"/>
  <c r="D1090" i="1"/>
  <c r="C1090" i="1"/>
  <c r="G1090" i="1" s="1"/>
  <c r="D1089" i="1"/>
  <c r="C1089" i="1"/>
  <c r="G1089" i="1" s="1"/>
  <c r="H1088" i="1"/>
  <c r="D1088" i="1"/>
  <c r="C1088" i="1"/>
  <c r="G1088" i="1" s="1"/>
  <c r="H1087" i="1"/>
  <c r="D1087" i="1"/>
  <c r="C1087" i="1"/>
  <c r="G1087" i="1" s="1"/>
  <c r="D1086" i="1"/>
  <c r="C1086" i="1"/>
  <c r="G1086" i="1" s="1"/>
  <c r="D1085" i="1"/>
  <c r="C1085" i="1"/>
  <c r="G1085" i="1" s="1"/>
  <c r="H1084" i="1"/>
  <c r="D1084" i="1"/>
  <c r="C1084" i="1"/>
  <c r="G1084" i="1" s="1"/>
  <c r="H1083" i="1"/>
  <c r="D1083" i="1"/>
  <c r="C1083" i="1"/>
  <c r="G1083" i="1" s="1"/>
  <c r="D1082" i="1"/>
  <c r="C1082" i="1"/>
  <c r="G1082" i="1" s="1"/>
  <c r="D1081" i="1"/>
  <c r="C1081" i="1"/>
  <c r="G1081" i="1" s="1"/>
  <c r="H1080" i="1"/>
  <c r="D1080" i="1"/>
  <c r="C1080" i="1"/>
  <c r="G1080" i="1" s="1"/>
  <c r="H1079" i="1"/>
  <c r="D1079" i="1"/>
  <c r="C1079" i="1"/>
  <c r="G1079" i="1" s="1"/>
  <c r="D1078" i="1"/>
  <c r="C1078" i="1"/>
  <c r="G1078" i="1" s="1"/>
  <c r="D1077" i="1"/>
  <c r="C1077" i="1"/>
  <c r="G1077" i="1" s="1"/>
  <c r="H1076" i="1"/>
  <c r="D1076" i="1"/>
  <c r="C1076" i="1"/>
  <c r="G1076" i="1" s="1"/>
  <c r="H1075" i="1"/>
  <c r="D1075" i="1"/>
  <c r="C1075" i="1"/>
  <c r="G1075" i="1" s="1"/>
  <c r="D1074" i="1"/>
  <c r="C1074" i="1"/>
  <c r="G1074" i="1" s="1"/>
  <c r="D1073" i="1"/>
  <c r="C1073" i="1"/>
  <c r="G1073" i="1" s="1"/>
  <c r="H1072" i="1"/>
  <c r="D1072" i="1"/>
  <c r="C1072" i="1"/>
  <c r="G1072" i="1" s="1"/>
  <c r="H1071" i="1"/>
  <c r="D1071" i="1"/>
  <c r="C1071" i="1"/>
  <c r="G1071" i="1" s="1"/>
  <c r="D1070" i="1"/>
  <c r="C1070" i="1"/>
  <c r="G1070" i="1" s="1"/>
  <c r="D1069" i="1"/>
  <c r="C1069" i="1"/>
  <c r="G1069" i="1" s="1"/>
  <c r="H1068" i="1"/>
  <c r="D1068" i="1"/>
  <c r="C1068" i="1"/>
  <c r="G1068" i="1" s="1"/>
  <c r="H1067" i="1"/>
  <c r="D1067" i="1"/>
  <c r="C1067" i="1"/>
  <c r="G1067" i="1" s="1"/>
  <c r="D1066" i="1"/>
  <c r="C1066" i="1"/>
  <c r="G1066" i="1" s="1"/>
  <c r="C1065" i="1"/>
  <c r="D1064" i="1"/>
  <c r="C1064" i="1"/>
  <c r="G1064" i="1" s="1"/>
  <c r="D1063" i="1"/>
  <c r="C1063" i="1"/>
  <c r="G1063" i="1" s="1"/>
  <c r="D1062" i="1"/>
  <c r="C1062" i="1"/>
  <c r="G1062" i="1" s="1"/>
  <c r="H1061" i="1"/>
  <c r="D1061" i="1"/>
  <c r="C1061" i="1"/>
  <c r="G1061" i="1" s="1"/>
  <c r="H1060" i="1"/>
  <c r="D1060" i="1"/>
  <c r="C1060" i="1"/>
  <c r="G1060" i="1" s="1"/>
  <c r="D1059" i="1"/>
  <c r="C1059" i="1"/>
  <c r="G1059" i="1" s="1"/>
  <c r="D1058" i="1"/>
  <c r="C1058" i="1"/>
  <c r="G1058" i="1" s="1"/>
  <c r="H1057" i="1"/>
  <c r="D1057" i="1"/>
  <c r="C1057" i="1"/>
  <c r="G1057" i="1" s="1"/>
  <c r="D1056" i="1"/>
  <c r="D1055" i="1"/>
  <c r="C1055" i="1"/>
  <c r="G1055" i="1" s="1"/>
  <c r="D1054" i="1"/>
  <c r="C1054" i="1"/>
  <c r="G1054" i="1" s="1"/>
  <c r="H1053" i="1"/>
  <c r="D1053" i="1"/>
  <c r="C1053" i="1"/>
  <c r="G1053" i="1" s="1"/>
  <c r="D1052" i="1"/>
  <c r="C1052" i="1"/>
  <c r="G1052" i="1" s="1"/>
  <c r="G1051" i="1"/>
  <c r="D1051" i="1"/>
  <c r="C1051" i="1"/>
  <c r="H1051" i="1" s="1"/>
  <c r="G1050" i="1"/>
  <c r="D1050" i="1"/>
  <c r="C1050" i="1"/>
  <c r="H1050" i="1" s="1"/>
  <c r="G1049" i="1"/>
  <c r="D1049" i="1"/>
  <c r="C1049" i="1"/>
  <c r="H1049" i="1" s="1"/>
  <c r="D1048" i="1"/>
  <c r="C1048" i="1"/>
  <c r="H1048" i="1" s="1"/>
  <c r="D1047"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C1023" i="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D996" i="1"/>
  <c r="C996" i="1"/>
  <c r="H996" i="1" s="1"/>
  <c r="D995" i="1"/>
  <c r="C995" i="1"/>
  <c r="H995" i="1" s="1"/>
  <c r="D994" i="1"/>
  <c r="C994" i="1"/>
  <c r="H994" i="1" s="1"/>
  <c r="D993" i="1"/>
  <c r="C993" i="1"/>
  <c r="H993" i="1" s="1"/>
  <c r="D992" i="1"/>
  <c r="C992" i="1"/>
  <c r="H992" i="1" s="1"/>
  <c r="D991" i="1"/>
  <c r="C991" i="1"/>
  <c r="H991" i="1" s="1"/>
  <c r="H989" i="1"/>
  <c r="G989" i="1"/>
  <c r="D989" i="1"/>
  <c r="C989" i="1"/>
  <c r="H988" i="1"/>
  <c r="G988" i="1"/>
  <c r="D988" i="1"/>
  <c r="C988" i="1"/>
  <c r="D987" i="1"/>
  <c r="C987" i="1"/>
  <c r="G987" i="1" s="1"/>
  <c r="D986" i="1"/>
  <c r="C986" i="1"/>
  <c r="H986" i="1" s="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H744" i="1" s="1"/>
  <c r="C744" i="1"/>
  <c r="D743" i="1"/>
  <c r="C743" i="1"/>
  <c r="G743" i="1" s="1"/>
  <c r="D742" i="1"/>
  <c r="C742" i="1"/>
  <c r="D741" i="1"/>
  <c r="C741" i="1"/>
  <c r="G741" i="1" s="1"/>
  <c r="D740" i="1"/>
  <c r="H740" i="1" s="1"/>
  <c r="C740" i="1"/>
  <c r="D739" i="1"/>
  <c r="C739" i="1"/>
  <c r="G739" i="1" s="1"/>
  <c r="D738" i="1"/>
  <c r="C738" i="1"/>
  <c r="H737" i="1"/>
  <c r="D737" i="1"/>
  <c r="C737" i="1"/>
  <c r="G737" i="1" s="1"/>
  <c r="D736" i="1"/>
  <c r="H736" i="1" s="1"/>
  <c r="C736" i="1"/>
  <c r="H735" i="1"/>
  <c r="D735" i="1"/>
  <c r="C735" i="1"/>
  <c r="G735" i="1" s="1"/>
  <c r="D734" i="1"/>
  <c r="C734" i="1"/>
  <c r="D733" i="1"/>
  <c r="C733" i="1"/>
  <c r="G733" i="1" s="1"/>
  <c r="D732" i="1"/>
  <c r="H732" i="1" s="1"/>
  <c r="C732" i="1"/>
  <c r="D731" i="1"/>
  <c r="C731" i="1"/>
  <c r="G731" i="1" s="1"/>
  <c r="D730" i="1"/>
  <c r="C730" i="1"/>
  <c r="H729" i="1"/>
  <c r="D729" i="1"/>
  <c r="C729" i="1"/>
  <c r="G729" i="1" s="1"/>
  <c r="D728" i="1"/>
  <c r="H728" i="1" s="1"/>
  <c r="C728" i="1"/>
  <c r="H727" i="1"/>
  <c r="D727" i="1"/>
  <c r="C727" i="1"/>
  <c r="G727" i="1" s="1"/>
  <c r="D726" i="1"/>
  <c r="C726" i="1"/>
  <c r="D725" i="1"/>
  <c r="C725" i="1"/>
  <c r="G725" i="1" s="1"/>
  <c r="D724" i="1"/>
  <c r="H724" i="1" s="1"/>
  <c r="C724" i="1"/>
  <c r="D723" i="1"/>
  <c r="C723" i="1"/>
  <c r="G723" i="1" s="1"/>
  <c r="D722" i="1"/>
  <c r="C722" i="1"/>
  <c r="H721" i="1"/>
  <c r="D721" i="1"/>
  <c r="C721" i="1"/>
  <c r="G721" i="1" s="1"/>
  <c r="D720" i="1"/>
  <c r="H720" i="1" s="1"/>
  <c r="C720" i="1"/>
  <c r="H719" i="1"/>
  <c r="D719" i="1"/>
  <c r="C719" i="1"/>
  <c r="G719" i="1" s="1"/>
  <c r="D718" i="1"/>
  <c r="C718" i="1"/>
  <c r="D717" i="1"/>
  <c r="C717" i="1"/>
  <c r="G717" i="1" s="1"/>
  <c r="D716" i="1"/>
  <c r="H716" i="1" s="1"/>
  <c r="C716" i="1"/>
  <c r="D715" i="1"/>
  <c r="C715" i="1"/>
  <c r="G715" i="1" s="1"/>
  <c r="D714" i="1"/>
  <c r="C714" i="1"/>
  <c r="H713" i="1"/>
  <c r="D713" i="1"/>
  <c r="C713" i="1"/>
  <c r="G713" i="1" s="1"/>
  <c r="D712" i="1"/>
  <c r="H712" i="1" s="1"/>
  <c r="C712" i="1"/>
  <c r="H711" i="1"/>
  <c r="D711" i="1"/>
  <c r="C711" i="1"/>
  <c r="G711" i="1" s="1"/>
  <c r="D710" i="1"/>
  <c r="C710" i="1"/>
  <c r="D709" i="1"/>
  <c r="C709" i="1"/>
  <c r="G708" i="1"/>
  <c r="D708" i="1"/>
  <c r="C708" i="1"/>
  <c r="H708" i="1" s="1"/>
  <c r="G707" i="1"/>
  <c r="D707" i="1"/>
  <c r="C707" i="1"/>
  <c r="H707" i="1" s="1"/>
  <c r="D706" i="1"/>
  <c r="C706" i="1"/>
  <c r="H706" i="1" s="1"/>
  <c r="D705" i="1"/>
  <c r="C705" i="1"/>
  <c r="G704" i="1"/>
  <c r="D704" i="1"/>
  <c r="C704" i="1"/>
  <c r="H704" i="1" s="1"/>
  <c r="G703" i="1"/>
  <c r="D703" i="1"/>
  <c r="C703" i="1"/>
  <c r="H703" i="1" s="1"/>
  <c r="D702" i="1"/>
  <c r="C702" i="1"/>
  <c r="H702" i="1" s="1"/>
  <c r="D701" i="1"/>
  <c r="C701" i="1"/>
  <c r="G700" i="1"/>
  <c r="D700" i="1"/>
  <c r="C700" i="1"/>
  <c r="H700" i="1" s="1"/>
  <c r="G699" i="1"/>
  <c r="D699" i="1"/>
  <c r="C699" i="1"/>
  <c r="H699" i="1" s="1"/>
  <c r="D698" i="1"/>
  <c r="C698" i="1"/>
  <c r="H698" i="1" s="1"/>
  <c r="D697" i="1"/>
  <c r="C697" i="1"/>
  <c r="G696" i="1"/>
  <c r="D696" i="1"/>
  <c r="C696" i="1"/>
  <c r="H696" i="1" s="1"/>
  <c r="G695" i="1"/>
  <c r="D695" i="1"/>
  <c r="C695" i="1"/>
  <c r="H695" i="1" s="1"/>
  <c r="D694" i="1"/>
  <c r="C694" i="1"/>
  <c r="H694" i="1" s="1"/>
  <c r="D693" i="1"/>
  <c r="C693" i="1"/>
  <c r="G692" i="1"/>
  <c r="D692" i="1"/>
  <c r="C692" i="1"/>
  <c r="H692" i="1" s="1"/>
  <c r="G691" i="1"/>
  <c r="D691" i="1"/>
  <c r="C691" i="1"/>
  <c r="H691" i="1" s="1"/>
  <c r="D690" i="1"/>
  <c r="C690" i="1"/>
  <c r="H690" i="1" s="1"/>
  <c r="D689" i="1"/>
  <c r="C689" i="1"/>
  <c r="G688" i="1"/>
  <c r="D688" i="1"/>
  <c r="C688" i="1"/>
  <c r="H688" i="1" s="1"/>
  <c r="G687" i="1"/>
  <c r="D687" i="1"/>
  <c r="C687" i="1"/>
  <c r="H687" i="1" s="1"/>
  <c r="D686" i="1"/>
  <c r="C686" i="1"/>
  <c r="H686" i="1" s="1"/>
  <c r="D685" i="1"/>
  <c r="C685" i="1"/>
  <c r="G684" i="1"/>
  <c r="D684" i="1"/>
  <c r="C684" i="1"/>
  <c r="H684" i="1" s="1"/>
  <c r="G683" i="1"/>
  <c r="D683" i="1"/>
  <c r="C683" i="1"/>
  <c r="H683" i="1" s="1"/>
  <c r="D682" i="1"/>
  <c r="C682" i="1"/>
  <c r="H682" i="1" s="1"/>
  <c r="D681" i="1"/>
  <c r="C681" i="1"/>
  <c r="G680" i="1"/>
  <c r="D680" i="1"/>
  <c r="C680" i="1"/>
  <c r="H680" i="1" s="1"/>
  <c r="G679" i="1"/>
  <c r="D679" i="1"/>
  <c r="C679" i="1"/>
  <c r="H679" i="1" s="1"/>
  <c r="D678" i="1"/>
  <c r="C678" i="1"/>
  <c r="H678" i="1" s="1"/>
  <c r="D677" i="1"/>
  <c r="C677" i="1"/>
  <c r="G676" i="1"/>
  <c r="D676" i="1"/>
  <c r="C676" i="1"/>
  <c r="H676" i="1" s="1"/>
  <c r="G675" i="1"/>
  <c r="D675" i="1"/>
  <c r="C675" i="1"/>
  <c r="H675" i="1" s="1"/>
  <c r="D674" i="1"/>
  <c r="C674" i="1"/>
  <c r="H674" i="1" s="1"/>
  <c r="D673" i="1"/>
  <c r="C673" i="1"/>
  <c r="G672" i="1"/>
  <c r="D672" i="1"/>
  <c r="C672" i="1"/>
  <c r="H672" i="1" s="1"/>
  <c r="G671" i="1"/>
  <c r="D671" i="1"/>
  <c r="C671" i="1"/>
  <c r="H671" i="1" s="1"/>
  <c r="D670" i="1"/>
  <c r="C670" i="1"/>
  <c r="H670" i="1" s="1"/>
  <c r="D669" i="1"/>
  <c r="C669" i="1"/>
  <c r="G668" i="1"/>
  <c r="D668" i="1"/>
  <c r="C668" i="1"/>
  <c r="H668" i="1" s="1"/>
  <c r="G667" i="1"/>
  <c r="D667" i="1"/>
  <c r="C667" i="1"/>
  <c r="H667" i="1" s="1"/>
  <c r="D666" i="1"/>
  <c r="C666" i="1"/>
  <c r="H666" i="1" s="1"/>
  <c r="D665" i="1"/>
  <c r="C665" i="1"/>
  <c r="G664" i="1"/>
  <c r="D664" i="1"/>
  <c r="C664" i="1"/>
  <c r="H664" i="1" s="1"/>
  <c r="G663" i="1"/>
  <c r="D663" i="1"/>
  <c r="C663" i="1"/>
  <c r="H663" i="1" s="1"/>
  <c r="D662" i="1"/>
  <c r="C662" i="1"/>
  <c r="H662" i="1" s="1"/>
  <c r="D661" i="1"/>
  <c r="C661" i="1"/>
  <c r="G660" i="1"/>
  <c r="D660" i="1"/>
  <c r="C660" i="1"/>
  <c r="H660" i="1" s="1"/>
  <c r="G659" i="1"/>
  <c r="D659" i="1"/>
  <c r="C659" i="1"/>
  <c r="H659" i="1" s="1"/>
  <c r="D658" i="1"/>
  <c r="C658" i="1"/>
  <c r="H658" i="1" s="1"/>
  <c r="D657" i="1"/>
  <c r="C657" i="1"/>
  <c r="G656" i="1"/>
  <c r="D656" i="1"/>
  <c r="C656" i="1"/>
  <c r="H656" i="1" s="1"/>
  <c r="G655" i="1"/>
  <c r="D655" i="1"/>
  <c r="C655" i="1"/>
  <c r="H655" i="1" s="1"/>
  <c r="D654" i="1"/>
  <c r="C654" i="1"/>
  <c r="H654" i="1" s="1"/>
  <c r="D653" i="1"/>
  <c r="C653" i="1"/>
  <c r="G652" i="1"/>
  <c r="D652" i="1"/>
  <c r="C652" i="1"/>
  <c r="H652" i="1" s="1"/>
  <c r="G651" i="1"/>
  <c r="D651" i="1"/>
  <c r="C651" i="1"/>
  <c r="H651" i="1" s="1"/>
  <c r="D650" i="1"/>
  <c r="C650" i="1"/>
  <c r="H650" i="1" s="1"/>
  <c r="D649" i="1"/>
  <c r="C649" i="1"/>
  <c r="G648" i="1"/>
  <c r="D648" i="1"/>
  <c r="C648" i="1"/>
  <c r="H648" i="1" s="1"/>
  <c r="G647" i="1"/>
  <c r="D647" i="1"/>
  <c r="C647" i="1"/>
  <c r="H647" i="1" s="1"/>
  <c r="D646" i="1"/>
  <c r="C646" i="1"/>
  <c r="H646" i="1" s="1"/>
  <c r="D645" i="1"/>
  <c r="C645" i="1"/>
  <c r="G644" i="1"/>
  <c r="D644" i="1"/>
  <c r="C644" i="1"/>
  <c r="H644" i="1" s="1"/>
  <c r="G643" i="1"/>
  <c r="D643" i="1"/>
  <c r="C643" i="1"/>
  <c r="H643" i="1" s="1"/>
  <c r="G642" i="1"/>
  <c r="D642" i="1"/>
  <c r="C642" i="1"/>
  <c r="H642" i="1" s="1"/>
  <c r="G641" i="1"/>
  <c r="D641" i="1"/>
  <c r="C641" i="1"/>
  <c r="H641" i="1" s="1"/>
  <c r="H632" i="1"/>
  <c r="G632" i="1"/>
  <c r="D632" i="1"/>
  <c r="C632" i="1"/>
  <c r="H631" i="1"/>
  <c r="G631" i="1"/>
  <c r="D631" i="1"/>
  <c r="C631" i="1"/>
  <c r="H628" i="1"/>
  <c r="D628" i="1"/>
  <c r="C628" i="1"/>
  <c r="G628" i="1" s="1"/>
  <c r="H627" i="1"/>
  <c r="D627" i="1"/>
  <c r="C627" i="1"/>
  <c r="G627" i="1" s="1"/>
  <c r="H626" i="1"/>
  <c r="D626" i="1"/>
  <c r="C626" i="1"/>
  <c r="G626" i="1" s="1"/>
  <c r="H625" i="1"/>
  <c r="D625" i="1"/>
  <c r="C625" i="1"/>
  <c r="G625" i="1" s="1"/>
  <c r="H624" i="1"/>
  <c r="D624" i="1"/>
  <c r="C624" i="1"/>
  <c r="G624" i="1" s="1"/>
  <c r="H623" i="1"/>
  <c r="D623" i="1"/>
  <c r="C623" i="1"/>
  <c r="G623" i="1" s="1"/>
  <c r="H622" i="1"/>
  <c r="D622" i="1"/>
  <c r="C622" i="1"/>
  <c r="G622" i="1" s="1"/>
  <c r="H621" i="1"/>
  <c r="D621" i="1"/>
  <c r="C621" i="1"/>
  <c r="G621" i="1" s="1"/>
  <c r="H620" i="1"/>
  <c r="D620" i="1"/>
  <c r="C620" i="1"/>
  <c r="G620" i="1" s="1"/>
  <c r="D619" i="1"/>
  <c r="H618" i="1"/>
  <c r="D618" i="1"/>
  <c r="C618" i="1"/>
  <c r="G618" i="1" s="1"/>
  <c r="H617" i="1"/>
  <c r="D617" i="1"/>
  <c r="C617" i="1"/>
  <c r="G617" i="1" s="1"/>
  <c r="H616" i="1"/>
  <c r="D616" i="1"/>
  <c r="C616" i="1"/>
  <c r="G616" i="1" s="1"/>
  <c r="H615" i="1"/>
  <c r="D615" i="1"/>
  <c r="C615" i="1"/>
  <c r="G615" i="1" s="1"/>
  <c r="H614" i="1"/>
  <c r="D614" i="1"/>
  <c r="C614" i="1"/>
  <c r="G614" i="1" s="1"/>
  <c r="H613" i="1"/>
  <c r="D613" i="1"/>
  <c r="C613" i="1"/>
  <c r="G613" i="1" s="1"/>
  <c r="H612" i="1"/>
  <c r="D612" i="1"/>
  <c r="C612" i="1"/>
  <c r="G612" i="1" s="1"/>
  <c r="H611" i="1"/>
  <c r="D611" i="1"/>
  <c r="C611" i="1"/>
  <c r="G611" i="1" s="1"/>
  <c r="H610" i="1"/>
  <c r="D610" i="1"/>
  <c r="C610" i="1"/>
  <c r="G610" i="1" s="1"/>
  <c r="H609" i="1"/>
  <c r="D609" i="1"/>
  <c r="C609" i="1"/>
  <c r="G609" i="1" s="1"/>
  <c r="H608" i="1"/>
  <c r="D608" i="1"/>
  <c r="C608" i="1"/>
  <c r="G608" i="1" s="1"/>
  <c r="H607" i="1"/>
  <c r="D607" i="1"/>
  <c r="C607" i="1"/>
  <c r="G607" i="1" s="1"/>
  <c r="H606" i="1"/>
  <c r="D606" i="1"/>
  <c r="C606" i="1"/>
  <c r="G606" i="1" s="1"/>
  <c r="H605" i="1"/>
  <c r="D605" i="1"/>
  <c r="C605" i="1"/>
  <c r="G605" i="1" s="1"/>
  <c r="H604" i="1"/>
  <c r="D604" i="1"/>
  <c r="C604" i="1"/>
  <c r="G604" i="1" s="1"/>
  <c r="H603" i="1"/>
  <c r="D603" i="1"/>
  <c r="C603" i="1"/>
  <c r="G603" i="1" s="1"/>
  <c r="H602" i="1"/>
  <c r="D602" i="1"/>
  <c r="C602" i="1"/>
  <c r="G602" i="1" s="1"/>
  <c r="H601" i="1"/>
  <c r="D601" i="1"/>
  <c r="C601" i="1"/>
  <c r="G601" i="1" s="1"/>
  <c r="H600" i="1"/>
  <c r="D600" i="1"/>
  <c r="C600" i="1"/>
  <c r="G600" i="1" s="1"/>
  <c r="H599" i="1"/>
  <c r="D599" i="1"/>
  <c r="C599" i="1"/>
  <c r="G599" i="1" s="1"/>
  <c r="H598" i="1"/>
  <c r="D598" i="1"/>
  <c r="C598" i="1"/>
  <c r="G598" i="1" s="1"/>
  <c r="H597" i="1"/>
  <c r="D597" i="1"/>
  <c r="C597" i="1"/>
  <c r="G597" i="1" s="1"/>
  <c r="H596" i="1"/>
  <c r="D596" i="1"/>
  <c r="C596" i="1"/>
  <c r="G596" i="1" s="1"/>
  <c r="H595" i="1"/>
  <c r="D595" i="1"/>
  <c r="C595" i="1"/>
  <c r="G595" i="1" s="1"/>
  <c r="H594" i="1"/>
  <c r="D594" i="1"/>
  <c r="C594" i="1"/>
  <c r="G594" i="1" s="1"/>
  <c r="H593" i="1"/>
  <c r="D593" i="1"/>
  <c r="C593" i="1"/>
  <c r="G593" i="1" s="1"/>
  <c r="H592" i="1"/>
  <c r="D592" i="1"/>
  <c r="C592" i="1"/>
  <c r="G592" i="1" s="1"/>
  <c r="H591" i="1"/>
  <c r="D591" i="1"/>
  <c r="C591" i="1"/>
  <c r="G591" i="1" s="1"/>
  <c r="H590" i="1"/>
  <c r="D590" i="1"/>
  <c r="C590" i="1"/>
  <c r="G590" i="1" s="1"/>
  <c r="H589" i="1"/>
  <c r="D589" i="1"/>
  <c r="C589" i="1"/>
  <c r="G589" i="1" s="1"/>
  <c r="H588" i="1"/>
  <c r="D588" i="1"/>
  <c r="C588" i="1"/>
  <c r="G588" i="1" s="1"/>
  <c r="C587" i="1"/>
  <c r="D586" i="1"/>
  <c r="C586" i="1"/>
  <c r="D585" i="1"/>
  <c r="C585" i="1"/>
  <c r="D584" i="1"/>
  <c r="C584" i="1"/>
  <c r="D583" i="1"/>
  <c r="C583" i="1"/>
  <c r="D582" i="1"/>
  <c r="C582" i="1"/>
  <c r="D581" i="1"/>
  <c r="C581" i="1"/>
  <c r="D580" i="1"/>
  <c r="C580" i="1"/>
  <c r="D579" i="1"/>
  <c r="C579" i="1"/>
  <c r="D578" i="1"/>
  <c r="C578" i="1"/>
  <c r="D577" i="1"/>
  <c r="C577" i="1"/>
  <c r="D576" i="1"/>
  <c r="C576" i="1"/>
  <c r="D575" i="1"/>
  <c r="C575" i="1"/>
  <c r="H573" i="1"/>
  <c r="G573" i="1"/>
  <c r="D573" i="1"/>
  <c r="C573" i="1"/>
  <c r="H572" i="1"/>
  <c r="D572" i="1"/>
  <c r="G572" i="1" s="1"/>
  <c r="C572" i="1"/>
  <c r="H571" i="1"/>
  <c r="D571" i="1"/>
  <c r="G571" i="1" s="1"/>
  <c r="C571" i="1"/>
  <c r="H570" i="1"/>
  <c r="D570" i="1"/>
  <c r="G570" i="1" s="1"/>
  <c r="C570" i="1"/>
  <c r="H569" i="1"/>
  <c r="D569" i="1"/>
  <c r="G569" i="1" s="1"/>
  <c r="C569" i="1"/>
  <c r="H568" i="1"/>
  <c r="D568" i="1"/>
  <c r="G568" i="1" s="1"/>
  <c r="C568" i="1"/>
  <c r="H567" i="1"/>
  <c r="D567" i="1"/>
  <c r="G567" i="1" s="1"/>
  <c r="C567" i="1"/>
  <c r="H566" i="1"/>
  <c r="D566" i="1"/>
  <c r="G566" i="1" s="1"/>
  <c r="C566" i="1"/>
  <c r="H565" i="1"/>
  <c r="D565" i="1"/>
  <c r="G565" i="1" s="1"/>
  <c r="C565" i="1"/>
  <c r="H564" i="1"/>
  <c r="D564" i="1"/>
  <c r="G564" i="1" s="1"/>
  <c r="C564" i="1"/>
  <c r="H563" i="1"/>
  <c r="D563" i="1"/>
  <c r="G563" i="1" s="1"/>
  <c r="C563" i="1"/>
  <c r="H562" i="1"/>
  <c r="D562" i="1"/>
  <c r="G562" i="1" s="1"/>
  <c r="C562" i="1"/>
  <c r="H561" i="1"/>
  <c r="D561" i="1"/>
  <c r="G561" i="1" s="1"/>
  <c r="C561" i="1"/>
  <c r="H560" i="1"/>
  <c r="D560" i="1"/>
  <c r="G560" i="1" s="1"/>
  <c r="C560" i="1"/>
  <c r="H559" i="1"/>
  <c r="D559" i="1"/>
  <c r="G559" i="1" s="1"/>
  <c r="C559" i="1"/>
  <c r="H558" i="1"/>
  <c r="D558" i="1"/>
  <c r="G558" i="1" s="1"/>
  <c r="C558" i="1"/>
  <c r="H557" i="1"/>
  <c r="D557" i="1"/>
  <c r="G557" i="1" s="1"/>
  <c r="C557" i="1"/>
  <c r="H556" i="1"/>
  <c r="D556" i="1"/>
  <c r="G556" i="1" s="1"/>
  <c r="C556" i="1"/>
  <c r="H555" i="1"/>
  <c r="D555" i="1"/>
  <c r="G555" i="1" s="1"/>
  <c r="C555" i="1"/>
  <c r="H554" i="1"/>
  <c r="D554" i="1"/>
  <c r="G554" i="1" s="1"/>
  <c r="C554" i="1"/>
  <c r="H553" i="1"/>
  <c r="D553" i="1"/>
  <c r="G553" i="1" s="1"/>
  <c r="C553" i="1"/>
  <c r="H552" i="1"/>
  <c r="D552" i="1"/>
  <c r="G552" i="1" s="1"/>
  <c r="C552" i="1"/>
  <c r="H551" i="1"/>
  <c r="D551" i="1"/>
  <c r="G551" i="1" s="1"/>
  <c r="C551" i="1"/>
  <c r="H550" i="1"/>
  <c r="D550" i="1"/>
  <c r="G550" i="1" s="1"/>
  <c r="C550" i="1"/>
  <c r="H549" i="1"/>
  <c r="D549" i="1"/>
  <c r="G549" i="1" s="1"/>
  <c r="C549" i="1"/>
  <c r="H548" i="1"/>
  <c r="D548" i="1"/>
  <c r="G548" i="1" s="1"/>
  <c r="C548" i="1"/>
  <c r="H547" i="1"/>
  <c r="D547" i="1"/>
  <c r="G547" i="1" s="1"/>
  <c r="C547" i="1"/>
  <c r="H546" i="1"/>
  <c r="D546" i="1"/>
  <c r="G546" i="1" s="1"/>
  <c r="C546" i="1"/>
  <c r="H545" i="1"/>
  <c r="D545" i="1"/>
  <c r="G545" i="1" s="1"/>
  <c r="C545" i="1"/>
  <c r="H544" i="1"/>
  <c r="D544" i="1"/>
  <c r="G544" i="1" s="1"/>
  <c r="C544" i="1"/>
  <c r="H543" i="1"/>
  <c r="D543" i="1"/>
  <c r="G543" i="1" s="1"/>
  <c r="C543" i="1"/>
  <c r="H542" i="1"/>
  <c r="D542" i="1"/>
  <c r="G542" i="1" s="1"/>
  <c r="C542" i="1"/>
  <c r="H541" i="1"/>
  <c r="D541" i="1"/>
  <c r="G541" i="1" s="1"/>
  <c r="C541" i="1"/>
  <c r="H540" i="1"/>
  <c r="D540" i="1"/>
  <c r="G540" i="1" s="1"/>
  <c r="C540" i="1"/>
  <c r="H539" i="1"/>
  <c r="D539" i="1"/>
  <c r="G539" i="1" s="1"/>
  <c r="C539" i="1"/>
  <c r="H538" i="1"/>
  <c r="D538" i="1"/>
  <c r="G538" i="1" s="1"/>
  <c r="C538" i="1"/>
  <c r="H537" i="1"/>
  <c r="D537" i="1"/>
  <c r="G537" i="1" s="1"/>
  <c r="C537" i="1"/>
  <c r="H536" i="1"/>
  <c r="D536" i="1"/>
  <c r="G536" i="1" s="1"/>
  <c r="C536" i="1"/>
  <c r="H535" i="1"/>
  <c r="D535" i="1"/>
  <c r="G535" i="1" s="1"/>
  <c r="C535" i="1"/>
  <c r="H534" i="1"/>
  <c r="D534" i="1"/>
  <c r="G534" i="1" s="1"/>
  <c r="C534" i="1"/>
  <c r="H533" i="1"/>
  <c r="D533" i="1"/>
  <c r="G533" i="1" s="1"/>
  <c r="C533" i="1"/>
  <c r="H532" i="1"/>
  <c r="D532" i="1"/>
  <c r="G532" i="1" s="1"/>
  <c r="C532" i="1"/>
  <c r="H531" i="1"/>
  <c r="D531" i="1"/>
  <c r="G531" i="1" s="1"/>
  <c r="C531" i="1"/>
  <c r="H530" i="1"/>
  <c r="D530" i="1"/>
  <c r="G530" i="1" s="1"/>
  <c r="C530" i="1"/>
  <c r="H529" i="1"/>
  <c r="D529" i="1"/>
  <c r="G529" i="1" s="1"/>
  <c r="C529" i="1"/>
  <c r="H528" i="1"/>
  <c r="D528" i="1"/>
  <c r="G528" i="1" s="1"/>
  <c r="C528" i="1"/>
  <c r="H527" i="1"/>
  <c r="D527" i="1"/>
  <c r="G527" i="1" s="1"/>
  <c r="C527" i="1"/>
  <c r="H526" i="1"/>
  <c r="D526" i="1"/>
  <c r="G526" i="1" s="1"/>
  <c r="C526" i="1"/>
  <c r="H525" i="1"/>
  <c r="D525" i="1"/>
  <c r="G525" i="1" s="1"/>
  <c r="C525" i="1"/>
  <c r="H524" i="1"/>
  <c r="D524" i="1"/>
  <c r="G524" i="1" s="1"/>
  <c r="C524" i="1"/>
  <c r="H521" i="1"/>
  <c r="D521" i="1"/>
  <c r="G521" i="1" s="1"/>
  <c r="C521" i="1"/>
  <c r="H520" i="1"/>
  <c r="D520" i="1"/>
  <c r="G520" i="1" s="1"/>
  <c r="C520" i="1"/>
  <c r="H519" i="1"/>
  <c r="D519" i="1"/>
  <c r="G519" i="1" s="1"/>
  <c r="C519" i="1"/>
  <c r="H518" i="1"/>
  <c r="D518" i="1"/>
  <c r="G518" i="1" s="1"/>
  <c r="C518" i="1"/>
  <c r="H517" i="1"/>
  <c r="D517" i="1"/>
  <c r="G517" i="1" s="1"/>
  <c r="C517" i="1"/>
  <c r="H516" i="1"/>
  <c r="D516" i="1"/>
  <c r="G516" i="1" s="1"/>
  <c r="C516" i="1"/>
  <c r="H515" i="1"/>
  <c r="D515" i="1"/>
  <c r="G515" i="1" s="1"/>
  <c r="C515" i="1"/>
  <c r="H514" i="1"/>
  <c r="D514" i="1"/>
  <c r="G514" i="1" s="1"/>
  <c r="C514" i="1"/>
  <c r="H513" i="1"/>
  <c r="D513" i="1"/>
  <c r="G513" i="1" s="1"/>
  <c r="C513" i="1"/>
  <c r="H512" i="1"/>
  <c r="D512" i="1"/>
  <c r="G512" i="1" s="1"/>
  <c r="C512" i="1"/>
  <c r="H511" i="1"/>
  <c r="D511" i="1"/>
  <c r="G511" i="1" s="1"/>
  <c r="C511" i="1"/>
  <c r="H510" i="1"/>
  <c r="D510" i="1"/>
  <c r="G510" i="1" s="1"/>
  <c r="C510" i="1"/>
  <c r="D509" i="1"/>
  <c r="H508" i="1"/>
  <c r="D508" i="1"/>
  <c r="G508" i="1" s="1"/>
  <c r="C508" i="1"/>
  <c r="H507" i="1"/>
  <c r="D507" i="1"/>
  <c r="G507" i="1" s="1"/>
  <c r="C507" i="1"/>
  <c r="H506" i="1"/>
  <c r="D506" i="1"/>
  <c r="G506" i="1" s="1"/>
  <c r="C506" i="1"/>
  <c r="H505" i="1"/>
  <c r="D505" i="1"/>
  <c r="G505" i="1" s="1"/>
  <c r="C505" i="1"/>
  <c r="H504" i="1"/>
  <c r="D504" i="1"/>
  <c r="G504" i="1" s="1"/>
  <c r="C504" i="1"/>
  <c r="H503" i="1"/>
  <c r="D503" i="1"/>
  <c r="G503" i="1" s="1"/>
  <c r="C503" i="1"/>
  <c r="H502" i="1"/>
  <c r="D502" i="1"/>
  <c r="G502" i="1" s="1"/>
  <c r="C502" i="1"/>
  <c r="H501" i="1"/>
  <c r="D501" i="1"/>
  <c r="G501" i="1" s="1"/>
  <c r="C501" i="1"/>
  <c r="H500" i="1"/>
  <c r="D500" i="1"/>
  <c r="G500" i="1" s="1"/>
  <c r="C500" i="1"/>
  <c r="H499" i="1"/>
  <c r="D499" i="1"/>
  <c r="G499" i="1" s="1"/>
  <c r="C499" i="1"/>
  <c r="H498" i="1"/>
  <c r="D498" i="1"/>
  <c r="G498" i="1" s="1"/>
  <c r="C498" i="1"/>
  <c r="D497" i="1"/>
  <c r="G497" i="1" s="1"/>
  <c r="C497" i="1"/>
  <c r="D496" i="1"/>
  <c r="G496" i="1" s="1"/>
  <c r="C496" i="1"/>
  <c r="H495" i="1"/>
  <c r="D495" i="1"/>
  <c r="G495" i="1" s="1"/>
  <c r="C495" i="1"/>
  <c r="H494" i="1"/>
  <c r="D494" i="1"/>
  <c r="G494" i="1" s="1"/>
  <c r="C494" i="1"/>
  <c r="D493" i="1"/>
  <c r="G493" i="1" s="1"/>
  <c r="C493" i="1"/>
  <c r="D492" i="1"/>
  <c r="G492" i="1" s="1"/>
  <c r="C492" i="1"/>
  <c r="H491" i="1"/>
  <c r="D491" i="1"/>
  <c r="G491" i="1" s="1"/>
  <c r="C491" i="1"/>
  <c r="H490" i="1"/>
  <c r="D490" i="1"/>
  <c r="G490" i="1" s="1"/>
  <c r="C490" i="1"/>
  <c r="D489" i="1"/>
  <c r="G489" i="1" s="1"/>
  <c r="C489" i="1"/>
  <c r="D488" i="1"/>
  <c r="G488" i="1" s="1"/>
  <c r="C488" i="1"/>
  <c r="H487" i="1"/>
  <c r="D487" i="1"/>
  <c r="G487" i="1" s="1"/>
  <c r="C487" i="1"/>
  <c r="H486" i="1"/>
  <c r="D486" i="1"/>
  <c r="G486" i="1" s="1"/>
  <c r="C486" i="1"/>
  <c r="D485" i="1"/>
  <c r="G485" i="1" s="1"/>
  <c r="C485" i="1"/>
  <c r="D484" i="1"/>
  <c r="G484" i="1" s="1"/>
  <c r="C484" i="1"/>
  <c r="H483" i="1"/>
  <c r="D483" i="1"/>
  <c r="G483" i="1" s="1"/>
  <c r="C483" i="1"/>
  <c r="H482" i="1"/>
  <c r="D482" i="1"/>
  <c r="G482" i="1" s="1"/>
  <c r="C482" i="1"/>
  <c r="D481" i="1"/>
  <c r="G481" i="1" s="1"/>
  <c r="C481" i="1"/>
  <c r="D480" i="1"/>
  <c r="G480" i="1" s="1"/>
  <c r="C480" i="1"/>
  <c r="H479" i="1"/>
  <c r="D479" i="1"/>
  <c r="G479" i="1" s="1"/>
  <c r="C479" i="1"/>
  <c r="D478" i="1"/>
  <c r="D477" i="1"/>
  <c r="G477" i="1" s="1"/>
  <c r="C477" i="1"/>
  <c r="H476" i="1"/>
  <c r="D476" i="1"/>
  <c r="G476" i="1" s="1"/>
  <c r="C476" i="1"/>
  <c r="H475" i="1"/>
  <c r="D475" i="1"/>
  <c r="G475" i="1" s="1"/>
  <c r="C475" i="1"/>
  <c r="D474" i="1"/>
  <c r="G474" i="1" s="1"/>
  <c r="C474" i="1"/>
  <c r="D473" i="1"/>
  <c r="G473" i="1" s="1"/>
  <c r="C473" i="1"/>
  <c r="H472" i="1"/>
  <c r="D472" i="1"/>
  <c r="G472" i="1" s="1"/>
  <c r="C472" i="1"/>
  <c r="H471" i="1"/>
  <c r="D471" i="1"/>
  <c r="G471" i="1" s="1"/>
  <c r="C471" i="1"/>
  <c r="D470" i="1"/>
  <c r="G470" i="1" s="1"/>
  <c r="C470" i="1"/>
  <c r="D469" i="1"/>
  <c r="G469" i="1" s="1"/>
  <c r="C469" i="1"/>
  <c r="H468" i="1"/>
  <c r="D468" i="1"/>
  <c r="G468" i="1" s="1"/>
  <c r="C468" i="1"/>
  <c r="H467" i="1"/>
  <c r="D467" i="1"/>
  <c r="G467" i="1" s="1"/>
  <c r="C467" i="1"/>
  <c r="H465" i="1"/>
  <c r="D465" i="1"/>
  <c r="G465" i="1" s="1"/>
  <c r="C465" i="1"/>
  <c r="H464" i="1"/>
  <c r="D464" i="1"/>
  <c r="G464" i="1" s="1"/>
  <c r="C464" i="1"/>
  <c r="D463" i="1"/>
  <c r="G463" i="1" s="1"/>
  <c r="C463" i="1"/>
  <c r="D462" i="1"/>
  <c r="G462" i="1" s="1"/>
  <c r="C462" i="1"/>
  <c r="H461" i="1"/>
  <c r="D461" i="1"/>
  <c r="G461" i="1" s="1"/>
  <c r="C461" i="1"/>
  <c r="H460" i="1"/>
  <c r="D460" i="1"/>
  <c r="G460" i="1" s="1"/>
  <c r="C460" i="1"/>
  <c r="D459" i="1"/>
  <c r="G459" i="1" s="1"/>
  <c r="C459" i="1"/>
  <c r="D458" i="1"/>
  <c r="G458" i="1" s="1"/>
  <c r="C458" i="1"/>
  <c r="H457" i="1"/>
  <c r="D457" i="1"/>
  <c r="G457" i="1" s="1"/>
  <c r="C457" i="1"/>
  <c r="H456" i="1"/>
  <c r="D456" i="1"/>
  <c r="G456" i="1" s="1"/>
  <c r="C456" i="1"/>
  <c r="D455" i="1"/>
  <c r="G455" i="1" s="1"/>
  <c r="C455" i="1"/>
  <c r="D454" i="1"/>
  <c r="G454" i="1" s="1"/>
  <c r="C454" i="1"/>
  <c r="H453" i="1"/>
  <c r="D453" i="1"/>
  <c r="G453" i="1" s="1"/>
  <c r="C453" i="1"/>
  <c r="H452" i="1"/>
  <c r="D452" i="1"/>
  <c r="G452" i="1" s="1"/>
  <c r="C452" i="1"/>
  <c r="D451" i="1"/>
  <c r="G451" i="1" s="1"/>
  <c r="C451" i="1"/>
  <c r="D450" i="1"/>
  <c r="G450" i="1" s="1"/>
  <c r="C450" i="1"/>
  <c r="H449" i="1"/>
  <c r="D449" i="1"/>
  <c r="G449" i="1" s="1"/>
  <c r="C449" i="1"/>
  <c r="H448" i="1"/>
  <c r="D448" i="1"/>
  <c r="G448" i="1" s="1"/>
  <c r="C448" i="1"/>
  <c r="D447" i="1"/>
  <c r="G447" i="1" s="1"/>
  <c r="C447" i="1"/>
  <c r="D446" i="1"/>
  <c r="G446" i="1" s="1"/>
  <c r="C446" i="1"/>
  <c r="H445" i="1"/>
  <c r="D445" i="1"/>
  <c r="G445" i="1" s="1"/>
  <c r="C445" i="1"/>
  <c r="H444" i="1"/>
  <c r="D444" i="1"/>
  <c r="G444" i="1" s="1"/>
  <c r="C444" i="1"/>
  <c r="D443" i="1"/>
  <c r="G443" i="1" s="1"/>
  <c r="C443" i="1"/>
  <c r="D442" i="1"/>
  <c r="G442" i="1" s="1"/>
  <c r="C442" i="1"/>
  <c r="H441" i="1"/>
  <c r="D441" i="1"/>
  <c r="G441" i="1" s="1"/>
  <c r="C441" i="1"/>
  <c r="H440" i="1"/>
  <c r="D440" i="1"/>
  <c r="G440" i="1" s="1"/>
  <c r="C440" i="1"/>
  <c r="D439" i="1"/>
  <c r="G439" i="1" s="1"/>
  <c r="C439" i="1"/>
  <c r="D438" i="1"/>
  <c r="G438" i="1" s="1"/>
  <c r="C438" i="1"/>
  <c r="H437" i="1"/>
  <c r="D437" i="1"/>
  <c r="G437" i="1" s="1"/>
  <c r="C437" i="1"/>
  <c r="H436" i="1"/>
  <c r="D436" i="1"/>
  <c r="G436" i="1" s="1"/>
  <c r="C436" i="1"/>
  <c r="D435" i="1"/>
  <c r="G435" i="1" s="1"/>
  <c r="C435" i="1"/>
  <c r="D434" i="1"/>
  <c r="G434" i="1" s="1"/>
  <c r="C434" i="1"/>
  <c r="H433" i="1"/>
  <c r="D433" i="1"/>
  <c r="G433" i="1" s="1"/>
  <c r="C433" i="1"/>
  <c r="H432" i="1"/>
  <c r="D432" i="1"/>
  <c r="G432" i="1" s="1"/>
  <c r="C432" i="1"/>
  <c r="D431" i="1"/>
  <c r="G431" i="1" s="1"/>
  <c r="C431" i="1"/>
  <c r="D430" i="1"/>
  <c r="G430" i="1" s="1"/>
  <c r="C430" i="1"/>
  <c r="H429" i="1"/>
  <c r="D429" i="1"/>
  <c r="G429" i="1" s="1"/>
  <c r="C429" i="1"/>
  <c r="H428" i="1"/>
  <c r="D428" i="1"/>
  <c r="G428" i="1" s="1"/>
  <c r="C428" i="1"/>
  <c r="D427" i="1"/>
  <c r="G427" i="1" s="1"/>
  <c r="C427" i="1"/>
  <c r="D426" i="1"/>
  <c r="G426" i="1" s="1"/>
  <c r="C426" i="1"/>
  <c r="H425" i="1"/>
  <c r="D425" i="1"/>
  <c r="G425" i="1" s="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H413" i="1" s="1"/>
  <c r="C413" i="1"/>
  <c r="D412" i="1"/>
  <c r="D411" i="1"/>
  <c r="C411" i="1"/>
  <c r="D406" i="1"/>
  <c r="H406" i="1" s="1"/>
  <c r="C406" i="1"/>
  <c r="D405" i="1"/>
  <c r="H405" i="1" s="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G357" i="1"/>
  <c r="D357" i="1"/>
  <c r="H357" i="1" s="1"/>
  <c r="C357" i="1"/>
  <c r="G356" i="1"/>
  <c r="D356" i="1"/>
  <c r="H356" i="1" s="1"/>
  <c r="C356" i="1"/>
  <c r="G355" i="1"/>
  <c r="D355" i="1"/>
  <c r="H355" i="1" s="1"/>
  <c r="C355" i="1"/>
  <c r="G354" i="1"/>
  <c r="D354" i="1"/>
  <c r="H354" i="1" s="1"/>
  <c r="C354" i="1"/>
  <c r="G353" i="1"/>
  <c r="D353" i="1"/>
  <c r="H353" i="1" s="1"/>
  <c r="C353" i="1"/>
  <c r="G352" i="1"/>
  <c r="D352" i="1"/>
  <c r="H352" i="1" s="1"/>
  <c r="C352" i="1"/>
  <c r="G351" i="1"/>
  <c r="D351" i="1"/>
  <c r="H351" i="1" s="1"/>
  <c r="C351" i="1"/>
  <c r="G350" i="1"/>
  <c r="D350" i="1"/>
  <c r="H350" i="1" s="1"/>
  <c r="C350" i="1"/>
  <c r="G349" i="1"/>
  <c r="D349" i="1"/>
  <c r="H349" i="1" s="1"/>
  <c r="C349" i="1"/>
  <c r="G348" i="1"/>
  <c r="D348" i="1"/>
  <c r="H348" i="1" s="1"/>
  <c r="C348" i="1"/>
  <c r="G347" i="1"/>
  <c r="D347" i="1"/>
  <c r="H347" i="1" s="1"/>
  <c r="C347" i="1"/>
  <c r="D346" i="1"/>
  <c r="D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2" i="1"/>
  <c r="H292" i="1" s="1"/>
  <c r="C292" i="1"/>
  <c r="D291" i="1"/>
  <c r="H291" i="1" s="1"/>
  <c r="C291" i="1"/>
  <c r="D290" i="1"/>
  <c r="H290" i="1" s="1"/>
  <c r="C290" i="1"/>
  <c r="D289" i="1"/>
  <c r="H289" i="1" s="1"/>
  <c r="C289" i="1"/>
  <c r="D288" i="1"/>
  <c r="H288" i="1" s="1"/>
  <c r="C288" i="1"/>
  <c r="G284" i="1"/>
  <c r="D284" i="1"/>
  <c r="H284" i="1" s="1"/>
  <c r="C284" i="1"/>
  <c r="G283" i="1"/>
  <c r="D283" i="1"/>
  <c r="H283" i="1" s="1"/>
  <c r="C283" i="1"/>
  <c r="G282" i="1"/>
  <c r="D282" i="1"/>
  <c r="H282" i="1" s="1"/>
  <c r="C282" i="1"/>
  <c r="G281" i="1"/>
  <c r="D281" i="1"/>
  <c r="H281" i="1" s="1"/>
  <c r="C281" i="1"/>
  <c r="G280" i="1"/>
  <c r="D280" i="1"/>
  <c r="H280" i="1" s="1"/>
  <c r="C280" i="1"/>
  <c r="G279" i="1"/>
  <c r="D279" i="1"/>
  <c r="H279" i="1" s="1"/>
  <c r="C279" i="1"/>
  <c r="G278" i="1"/>
  <c r="D278" i="1"/>
  <c r="H278" i="1" s="1"/>
  <c r="C278" i="1"/>
  <c r="G277" i="1"/>
  <c r="D277" i="1"/>
  <c r="H277" i="1" s="1"/>
  <c r="C277" i="1"/>
  <c r="G276" i="1"/>
  <c r="D276" i="1"/>
  <c r="H276" i="1" s="1"/>
  <c r="C276" i="1"/>
  <c r="G275" i="1"/>
  <c r="D275" i="1"/>
  <c r="H275" i="1" s="1"/>
  <c r="C275" i="1"/>
  <c r="G274" i="1"/>
  <c r="D274" i="1"/>
  <c r="H274" i="1" s="1"/>
  <c r="C274" i="1"/>
  <c r="G273" i="1"/>
  <c r="D273" i="1"/>
  <c r="H273" i="1" s="1"/>
  <c r="C273" i="1"/>
  <c r="G272" i="1"/>
  <c r="D272" i="1"/>
  <c r="H272" i="1" s="1"/>
  <c r="C272" i="1"/>
  <c r="G271" i="1"/>
  <c r="D271" i="1"/>
  <c r="H271" i="1" s="1"/>
  <c r="C271" i="1"/>
  <c r="G270" i="1"/>
  <c r="D270" i="1"/>
  <c r="H270" i="1" s="1"/>
  <c r="C270" i="1"/>
  <c r="G269" i="1"/>
  <c r="D269" i="1"/>
  <c r="H269" i="1" s="1"/>
  <c r="C269" i="1"/>
  <c r="G268" i="1"/>
  <c r="D268" i="1"/>
  <c r="H268" i="1" s="1"/>
  <c r="C268" i="1"/>
  <c r="G267" i="1"/>
  <c r="D267" i="1"/>
  <c r="H267" i="1" s="1"/>
  <c r="C267" i="1"/>
  <c r="G266" i="1"/>
  <c r="D266" i="1"/>
  <c r="H266" i="1" s="1"/>
  <c r="C266" i="1"/>
  <c r="G265" i="1"/>
  <c r="D265" i="1"/>
  <c r="H265" i="1" s="1"/>
  <c r="C265" i="1"/>
  <c r="G264" i="1"/>
  <c r="D264" i="1"/>
  <c r="H264" i="1" s="1"/>
  <c r="C264" i="1"/>
  <c r="G263" i="1"/>
  <c r="D263" i="1"/>
  <c r="H263" i="1" s="1"/>
  <c r="C263" i="1"/>
  <c r="G262" i="1"/>
  <c r="D262" i="1"/>
  <c r="H262" i="1" s="1"/>
  <c r="C262" i="1"/>
  <c r="G261" i="1"/>
  <c r="D261" i="1"/>
  <c r="H261" i="1" s="1"/>
  <c r="C261" i="1"/>
  <c r="G260" i="1"/>
  <c r="D260" i="1"/>
  <c r="H260" i="1" s="1"/>
  <c r="C260" i="1"/>
  <c r="D258" i="1"/>
  <c r="H258" i="1" s="1"/>
  <c r="C258" i="1"/>
  <c r="D257" i="1"/>
  <c r="H257" i="1" s="1"/>
  <c r="C257" i="1"/>
  <c r="D256" i="1"/>
  <c r="H256" i="1" s="1"/>
  <c r="C256" i="1"/>
  <c r="D255" i="1"/>
  <c r="H255" i="1" s="1"/>
  <c r="C255" i="1"/>
  <c r="D254" i="1"/>
  <c r="H254" i="1" s="1"/>
  <c r="C254" i="1"/>
  <c r="D253" i="1"/>
  <c r="H253" i="1" s="1"/>
  <c r="C253" i="1"/>
  <c r="D252" i="1"/>
  <c r="H252" i="1" s="1"/>
  <c r="C252" i="1"/>
  <c r="D251" i="1"/>
  <c r="H251" i="1" s="1"/>
  <c r="C251" i="1"/>
  <c r="D250" i="1"/>
  <c r="H250" i="1" s="1"/>
  <c r="C250" i="1"/>
  <c r="D249" i="1"/>
  <c r="H249" i="1" s="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D238" i="1"/>
  <c r="H238" i="1" s="1"/>
  <c r="C238" i="1"/>
  <c r="H237" i="1"/>
  <c r="G237" i="1"/>
  <c r="D237" i="1"/>
  <c r="C237" i="1"/>
  <c r="D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D224" i="1"/>
  <c r="C224" i="1"/>
  <c r="H224" i="1" s="1"/>
  <c r="D223" i="1"/>
  <c r="C223" i="1"/>
  <c r="H223" i="1" s="1"/>
  <c r="D222" i="1"/>
  <c r="C222" i="1"/>
  <c r="H222" i="1" s="1"/>
  <c r="D221" i="1"/>
  <c r="C221" i="1"/>
  <c r="H221"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C192" i="1"/>
  <c r="H192" i="1" s="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D159" i="1"/>
  <c r="C159" i="1"/>
  <c r="H159" i="1" s="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C148" i="1"/>
  <c r="D146" i="1"/>
  <c r="C146" i="1"/>
  <c r="H146" i="1" s="1"/>
  <c r="D145" i="1"/>
  <c r="C145" i="1"/>
  <c r="H145" i="1" s="1"/>
  <c r="D144" i="1"/>
  <c r="C144" i="1"/>
  <c r="H144" i="1" s="1"/>
  <c r="D143" i="1"/>
  <c r="C143" i="1"/>
  <c r="H143" i="1" s="1"/>
  <c r="D142" i="1"/>
  <c r="C142" i="1"/>
  <c r="H142" i="1" s="1"/>
  <c r="H141" i="1"/>
  <c r="D141" i="1"/>
  <c r="C141" i="1"/>
  <c r="G141" i="1" s="1"/>
  <c r="H140" i="1"/>
  <c r="D140" i="1"/>
  <c r="C140" i="1"/>
  <c r="G140" i="1" s="1"/>
  <c r="H139" i="1"/>
  <c r="D139" i="1"/>
  <c r="C139" i="1"/>
  <c r="G139" i="1" s="1"/>
  <c r="H138" i="1"/>
  <c r="D138" i="1"/>
  <c r="C138" i="1"/>
  <c r="G138" i="1" s="1"/>
  <c r="H137" i="1"/>
  <c r="D137" i="1"/>
  <c r="C137" i="1"/>
  <c r="G137" i="1" s="1"/>
  <c r="H136" i="1"/>
  <c r="D136" i="1"/>
  <c r="C136" i="1"/>
  <c r="G136" i="1" s="1"/>
  <c r="D135" i="1"/>
  <c r="H134" i="1"/>
  <c r="D134" i="1"/>
  <c r="C134" i="1"/>
  <c r="G134" i="1" s="1"/>
  <c r="H133" i="1"/>
  <c r="D133" i="1"/>
  <c r="C133" i="1"/>
  <c r="G133" i="1" s="1"/>
  <c r="H132" i="1"/>
  <c r="D132" i="1"/>
  <c r="C132" i="1"/>
  <c r="G132" i="1" s="1"/>
  <c r="H131" i="1"/>
  <c r="D131" i="1"/>
  <c r="C131" i="1"/>
  <c r="G131" i="1" s="1"/>
  <c r="D130" i="1"/>
  <c r="C130" i="1"/>
  <c r="G130" i="1" s="1"/>
  <c r="C129" i="1"/>
  <c r="H128" i="1"/>
  <c r="D128" i="1"/>
  <c r="C128" i="1"/>
  <c r="G128" i="1" s="1"/>
  <c r="H127" i="1"/>
  <c r="D127" i="1"/>
  <c r="C127" i="1"/>
  <c r="G127" i="1" s="1"/>
  <c r="H126" i="1"/>
  <c r="D126" i="1"/>
  <c r="C126" i="1"/>
  <c r="G126" i="1" s="1"/>
  <c r="H125" i="1"/>
  <c r="D125" i="1"/>
  <c r="C125" i="1"/>
  <c r="G125" i="1" s="1"/>
  <c r="H124" i="1"/>
  <c r="D124" i="1"/>
  <c r="C124" i="1"/>
  <c r="G124" i="1" s="1"/>
  <c r="H123" i="1"/>
  <c r="D123" i="1"/>
  <c r="C123" i="1"/>
  <c r="G123" i="1" s="1"/>
  <c r="H122" i="1"/>
  <c r="D122" i="1"/>
  <c r="C122" i="1"/>
  <c r="G122" i="1" s="1"/>
  <c r="H121" i="1"/>
  <c r="D121" i="1"/>
  <c r="C121" i="1"/>
  <c r="G121" i="1" s="1"/>
  <c r="C120" i="1"/>
  <c r="H119" i="1"/>
  <c r="D119" i="1"/>
  <c r="C119" i="1"/>
  <c r="G119" i="1" s="1"/>
  <c r="H118" i="1"/>
  <c r="D118" i="1"/>
  <c r="C118" i="1"/>
  <c r="G118" i="1" s="1"/>
  <c r="H117" i="1"/>
  <c r="D117" i="1"/>
  <c r="C117" i="1"/>
  <c r="G117" i="1" s="1"/>
  <c r="H116" i="1"/>
  <c r="D116" i="1"/>
  <c r="C116" i="1"/>
  <c r="G116" i="1" s="1"/>
  <c r="H115" i="1"/>
  <c r="D115" i="1"/>
  <c r="C115" i="1"/>
  <c r="G115" i="1" s="1"/>
  <c r="H114" i="1"/>
  <c r="D114" i="1"/>
  <c r="C114" i="1"/>
  <c r="G114" i="1" s="1"/>
  <c r="H113" i="1"/>
  <c r="D113" i="1"/>
  <c r="C113" i="1"/>
  <c r="G113" i="1" s="1"/>
  <c r="H112" i="1"/>
  <c r="D112" i="1"/>
  <c r="C112" i="1"/>
  <c r="G112" i="1" s="1"/>
  <c r="H111" i="1"/>
  <c r="D111" i="1"/>
  <c r="C111" i="1"/>
  <c r="G111" i="1" s="1"/>
  <c r="H110" i="1"/>
  <c r="D110" i="1"/>
  <c r="C110" i="1"/>
  <c r="G110" i="1" s="1"/>
  <c r="H109" i="1"/>
  <c r="D109" i="1"/>
  <c r="C109" i="1"/>
  <c r="G109" i="1" s="1"/>
  <c r="H108" i="1"/>
  <c r="D108" i="1"/>
  <c r="C108" i="1"/>
  <c r="G108" i="1" s="1"/>
  <c r="H107" i="1"/>
  <c r="D107" i="1"/>
  <c r="C107" i="1"/>
  <c r="G107" i="1" s="1"/>
  <c r="H106" i="1"/>
  <c r="D106" i="1"/>
  <c r="C106" i="1"/>
  <c r="G106" i="1" s="1"/>
  <c r="H105" i="1"/>
  <c r="D105" i="1"/>
  <c r="C105" i="1"/>
  <c r="G105" i="1" s="1"/>
  <c r="H104" i="1"/>
  <c r="D104" i="1"/>
  <c r="C104" i="1"/>
  <c r="G104" i="1" s="1"/>
  <c r="H103" i="1"/>
  <c r="D103" i="1"/>
  <c r="C103" i="1"/>
  <c r="G103" i="1" s="1"/>
  <c r="D102" i="1"/>
  <c r="H101" i="1"/>
  <c r="D101" i="1"/>
  <c r="C101" i="1"/>
  <c r="G101" i="1" s="1"/>
  <c r="H100" i="1"/>
  <c r="D100" i="1"/>
  <c r="C100" i="1"/>
  <c r="G100" i="1" s="1"/>
  <c r="H99" i="1"/>
  <c r="D99" i="1"/>
  <c r="C99" i="1"/>
  <c r="G99" i="1" s="1"/>
  <c r="H98" i="1"/>
  <c r="D98" i="1"/>
  <c r="C98" i="1"/>
  <c r="G98" i="1" s="1"/>
  <c r="H97" i="1"/>
  <c r="D97" i="1"/>
  <c r="C97" i="1"/>
  <c r="G97" i="1" s="1"/>
  <c r="H96" i="1"/>
  <c r="D96" i="1"/>
  <c r="C96" i="1"/>
  <c r="G96" i="1" s="1"/>
  <c r="H95" i="1"/>
  <c r="D95" i="1"/>
  <c r="C95" i="1"/>
  <c r="G95" i="1" s="1"/>
  <c r="H94" i="1"/>
  <c r="D94" i="1"/>
  <c r="C94" i="1"/>
  <c r="G94" i="1" s="1"/>
  <c r="H93" i="1"/>
  <c r="D93" i="1"/>
  <c r="C93" i="1"/>
  <c r="G93" i="1" s="1"/>
  <c r="H92" i="1"/>
  <c r="D92" i="1"/>
  <c r="C92" i="1"/>
  <c r="G92" i="1" s="1"/>
  <c r="H91" i="1"/>
  <c r="D91" i="1"/>
  <c r="C91" i="1"/>
  <c r="G91" i="1" s="1"/>
  <c r="H90" i="1"/>
  <c r="D90" i="1"/>
  <c r="C90" i="1"/>
  <c r="G90" i="1" s="1"/>
  <c r="H89" i="1"/>
  <c r="D89" i="1"/>
  <c r="C89" i="1"/>
  <c r="G89" i="1" s="1"/>
  <c r="H88" i="1"/>
  <c r="D88" i="1"/>
  <c r="C88" i="1"/>
  <c r="G88" i="1" s="1"/>
  <c r="H87" i="1"/>
  <c r="D87" i="1"/>
  <c r="C87" i="1"/>
  <c r="G87" i="1" s="1"/>
  <c r="H86" i="1"/>
  <c r="D86" i="1"/>
  <c r="C86" i="1"/>
  <c r="G86" i="1" s="1"/>
  <c r="H85" i="1"/>
  <c r="D85" i="1"/>
  <c r="C85" i="1"/>
  <c r="G85" i="1" s="1"/>
  <c r="H84" i="1"/>
  <c r="D84" i="1"/>
  <c r="C84" i="1"/>
  <c r="G84" i="1" s="1"/>
  <c r="H83" i="1"/>
  <c r="D83" i="1"/>
  <c r="C83" i="1"/>
  <c r="G83" i="1" s="1"/>
  <c r="H82" i="1"/>
  <c r="D82" i="1"/>
  <c r="C82" i="1"/>
  <c r="G82" i="1" s="1"/>
  <c r="H81" i="1"/>
  <c r="D81" i="1"/>
  <c r="C81" i="1"/>
  <c r="G81" i="1" s="1"/>
  <c r="H80" i="1"/>
  <c r="D80" i="1"/>
  <c r="C80" i="1"/>
  <c r="G80" i="1" s="1"/>
  <c r="H79" i="1"/>
  <c r="D79" i="1"/>
  <c r="C79" i="1"/>
  <c r="G79" i="1" s="1"/>
  <c r="D78" i="1"/>
  <c r="H77" i="1"/>
  <c r="D77" i="1"/>
  <c r="C77" i="1"/>
  <c r="G77" i="1" s="1"/>
  <c r="H76" i="1"/>
  <c r="D76" i="1"/>
  <c r="C76" i="1"/>
  <c r="G76" i="1" s="1"/>
  <c r="H75" i="1"/>
  <c r="D75" i="1"/>
  <c r="C75" i="1"/>
  <c r="G75" i="1" s="1"/>
  <c r="H74" i="1"/>
  <c r="D74" i="1"/>
  <c r="C74" i="1"/>
  <c r="G74" i="1" s="1"/>
  <c r="H73" i="1"/>
  <c r="D73" i="1"/>
  <c r="C73" i="1"/>
  <c r="G73" i="1" s="1"/>
  <c r="H72" i="1"/>
  <c r="D72" i="1"/>
  <c r="C72" i="1"/>
  <c r="G72" i="1" s="1"/>
  <c r="H71" i="1"/>
  <c r="D71" i="1"/>
  <c r="C71" i="1"/>
  <c r="G71" i="1" s="1"/>
  <c r="H70" i="1"/>
  <c r="D70" i="1"/>
  <c r="C70" i="1"/>
  <c r="G70" i="1" s="1"/>
  <c r="H69" i="1"/>
  <c r="D69" i="1"/>
  <c r="C69" i="1"/>
  <c r="G69" i="1" s="1"/>
  <c r="H68" i="1"/>
  <c r="D68" i="1"/>
  <c r="C68" i="1"/>
  <c r="G68" i="1" s="1"/>
  <c r="H67" i="1"/>
  <c r="D67" i="1"/>
  <c r="C67" i="1"/>
  <c r="G67" i="1" s="1"/>
  <c r="H66" i="1"/>
  <c r="D66" i="1"/>
  <c r="C66" i="1"/>
  <c r="G66" i="1" s="1"/>
  <c r="H65" i="1"/>
  <c r="D65" i="1"/>
  <c r="C65" i="1"/>
  <c r="G65" i="1" s="1"/>
  <c r="H64" i="1"/>
  <c r="D64" i="1"/>
  <c r="C64" i="1"/>
  <c r="G64" i="1" s="1"/>
  <c r="H63" i="1"/>
  <c r="D63" i="1"/>
  <c r="C63" i="1"/>
  <c r="G63" i="1" s="1"/>
  <c r="H62" i="1"/>
  <c r="D62" i="1"/>
  <c r="C62" i="1"/>
  <c r="G62" i="1" s="1"/>
  <c r="H61" i="1"/>
  <c r="D61" i="1"/>
  <c r="C61" i="1"/>
  <c r="G61" i="1" s="1"/>
  <c r="H60" i="1"/>
  <c r="D60" i="1"/>
  <c r="C60" i="1"/>
  <c r="G60" i="1" s="1"/>
  <c r="H59" i="1"/>
  <c r="D59" i="1"/>
  <c r="C59" i="1"/>
  <c r="G59" i="1" s="1"/>
  <c r="H58" i="1"/>
  <c r="D58" i="1"/>
  <c r="C58" i="1"/>
  <c r="G58" i="1" s="1"/>
  <c r="H57" i="1"/>
  <c r="D57" i="1"/>
  <c r="C57" i="1"/>
  <c r="G57" i="1" s="1"/>
  <c r="H56" i="1"/>
  <c r="D56" i="1"/>
  <c r="C56" i="1"/>
  <c r="G56" i="1" s="1"/>
  <c r="H55" i="1"/>
  <c r="D55" i="1"/>
  <c r="C55" i="1"/>
  <c r="G55" i="1" s="1"/>
  <c r="H54" i="1"/>
  <c r="D54" i="1"/>
  <c r="C54" i="1"/>
  <c r="G54" i="1" s="1"/>
  <c r="H53" i="1"/>
  <c r="D53" i="1"/>
  <c r="C53" i="1"/>
  <c r="G53" i="1" s="1"/>
  <c r="H52" i="1"/>
  <c r="D52" i="1"/>
  <c r="C52" i="1"/>
  <c r="G52" i="1" s="1"/>
  <c r="H51" i="1"/>
  <c r="D51" i="1"/>
  <c r="C51" i="1"/>
  <c r="G51" i="1" s="1"/>
  <c r="H50" i="1"/>
  <c r="D50" i="1"/>
  <c r="C50" i="1"/>
  <c r="G50" i="1" s="1"/>
  <c r="H49" i="1"/>
  <c r="D49" i="1"/>
  <c r="C49" i="1"/>
  <c r="G49" i="1" s="1"/>
  <c r="H48" i="1"/>
  <c r="D48" i="1"/>
  <c r="C48" i="1"/>
  <c r="G48" i="1" s="1"/>
  <c r="H47" i="1"/>
  <c r="D47" i="1"/>
  <c r="C47" i="1"/>
  <c r="G47" i="1" s="1"/>
  <c r="H45" i="1"/>
  <c r="D45" i="1"/>
  <c r="C45" i="1"/>
  <c r="G45" i="1" s="1"/>
  <c r="H44" i="1"/>
  <c r="D44" i="1"/>
  <c r="C44" i="1"/>
  <c r="G44" i="1" s="1"/>
  <c r="H43" i="1"/>
  <c r="D43" i="1"/>
  <c r="C43" i="1"/>
  <c r="G43" i="1" s="1"/>
  <c r="H42" i="1"/>
  <c r="D42" i="1"/>
  <c r="C42" i="1"/>
  <c r="G42" i="1" s="1"/>
  <c r="H41" i="1"/>
  <c r="D41" i="1"/>
  <c r="C41" i="1"/>
  <c r="G41" i="1" s="1"/>
  <c r="H40" i="1"/>
  <c r="D40" i="1"/>
  <c r="C40" i="1"/>
  <c r="G40" i="1" s="1"/>
  <c r="H39" i="1"/>
  <c r="D39" i="1"/>
  <c r="C39" i="1"/>
  <c r="G39" i="1" s="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D25" i="1"/>
  <c r="C25" i="1"/>
  <c r="G25" i="1" s="1"/>
  <c r="H24" i="1"/>
  <c r="D24" i="1"/>
  <c r="C24" i="1"/>
  <c r="G24" i="1" s="1"/>
  <c r="H23" i="1"/>
  <c r="D23" i="1"/>
  <c r="C23" i="1"/>
  <c r="G23" i="1" s="1"/>
  <c r="H22" i="1"/>
  <c r="D22" i="1"/>
  <c r="C22" i="1"/>
  <c r="G22" i="1" s="1"/>
  <c r="H21" i="1"/>
  <c r="D21" i="1"/>
  <c r="C21" i="1"/>
  <c r="G21" i="1" s="1"/>
  <c r="H20" i="1"/>
  <c r="D20" i="1"/>
  <c r="C20" i="1"/>
  <c r="G20" i="1" s="1"/>
  <c r="H19" i="1"/>
  <c r="D19" i="1"/>
  <c r="C19" i="1"/>
  <c r="G19" i="1" s="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C3" i="1"/>
  <c r="I29" i="3" l="1"/>
  <c r="E287" i="9"/>
  <c r="B287" i="9" s="1"/>
  <c r="H1274" i="1"/>
  <c r="H1266" i="1"/>
  <c r="H1264" i="1"/>
  <c r="H1263" i="1"/>
  <c r="H1247" i="1"/>
  <c r="H1244" i="1"/>
  <c r="H1231" i="1"/>
  <c r="H1216" i="1"/>
  <c r="H1217" i="1"/>
  <c r="H1165" i="1"/>
  <c r="H1157" i="1"/>
  <c r="H1160" i="1"/>
  <c r="H1052" i="1"/>
  <c r="G1048" i="1"/>
  <c r="C1013" i="1"/>
  <c r="H1013" i="1" s="1"/>
  <c r="C997" i="1"/>
  <c r="H997" i="1" s="1"/>
  <c r="H987" i="1"/>
  <c r="G986" i="1"/>
  <c r="E293" i="9"/>
  <c r="B293" i="9" s="1"/>
  <c r="F215" i="9"/>
  <c r="B215" i="9" s="1"/>
  <c r="E33" i="9"/>
  <c r="B33" i="9" s="1"/>
  <c r="E286" i="9"/>
  <c r="B286" i="9" s="1"/>
  <c r="E32" i="9"/>
  <c r="B32" i="9" s="1"/>
  <c r="G1241" i="1"/>
  <c r="G1264" i="1"/>
  <c r="E289" i="9"/>
  <c r="B289" i="9" s="1"/>
  <c r="H1124" i="1"/>
  <c r="H1139" i="1"/>
  <c r="F146" i="5"/>
  <c r="G1124" i="1"/>
  <c r="H1064" i="1"/>
  <c r="G1249" i="1"/>
  <c r="H1276" i="1"/>
  <c r="G1226" i="1"/>
  <c r="G1223" i="1"/>
  <c r="G1224" i="1"/>
  <c r="F250" i="5"/>
  <c r="E282" i="9"/>
  <c r="B282" i="9" s="1"/>
  <c r="H1229" i="1"/>
  <c r="C1227" i="1"/>
  <c r="H1228" i="1"/>
  <c r="H1224" i="1"/>
  <c r="H1223" i="1"/>
  <c r="C1576" i="1"/>
  <c r="H1576" i="1" s="1"/>
  <c r="G1499" i="1"/>
  <c r="G1480" i="1"/>
  <c r="G238" i="1"/>
  <c r="C236" i="1"/>
  <c r="G129" i="1"/>
  <c r="H130" i="1"/>
  <c r="H129" i="1"/>
  <c r="H411" i="1"/>
  <c r="F417" i="4"/>
  <c r="H412" i="1"/>
  <c r="E273" i="9"/>
  <c r="B273" i="9" s="1"/>
  <c r="E643" i="4"/>
  <c r="D637" i="1" s="1"/>
  <c r="H1453" i="1"/>
  <c r="G1453" i="1"/>
  <c r="G1454" i="1"/>
  <c r="D1438" i="1"/>
  <c r="J1439" i="1"/>
  <c r="D1437" i="1"/>
  <c r="G1437" i="1" s="1"/>
  <c r="G1440" i="1"/>
  <c r="H1440" i="1"/>
  <c r="G576" i="1"/>
  <c r="H576" i="1"/>
  <c r="G578" i="1"/>
  <c r="H578" i="1"/>
  <c r="G580" i="1"/>
  <c r="H580" i="1"/>
  <c r="G582" i="1"/>
  <c r="H582" i="1"/>
  <c r="G584" i="1"/>
  <c r="H584" i="1"/>
  <c r="G586" i="1"/>
  <c r="H586" i="1"/>
  <c r="G249" i="1"/>
  <c r="G250" i="1"/>
  <c r="G251" i="1"/>
  <c r="G252" i="1"/>
  <c r="G253" i="1"/>
  <c r="G254" i="1"/>
  <c r="G255" i="1"/>
  <c r="G256" i="1"/>
  <c r="G257" i="1"/>
  <c r="G258" i="1"/>
  <c r="G288" i="1"/>
  <c r="G289" i="1"/>
  <c r="G290" i="1"/>
  <c r="G291" i="1"/>
  <c r="G292" i="1"/>
  <c r="G404" i="1"/>
  <c r="G405" i="1"/>
  <c r="G406" i="1"/>
  <c r="G411" i="1"/>
  <c r="G412" i="1"/>
  <c r="G413" i="1"/>
  <c r="H427" i="1"/>
  <c r="H431" i="1"/>
  <c r="H435" i="1"/>
  <c r="H439" i="1"/>
  <c r="H443" i="1"/>
  <c r="H447" i="1"/>
  <c r="H451" i="1"/>
  <c r="H455" i="1"/>
  <c r="H459" i="1"/>
  <c r="H463" i="1"/>
  <c r="H470" i="1"/>
  <c r="H474" i="1"/>
  <c r="H481" i="1"/>
  <c r="H485" i="1"/>
  <c r="H489" i="1"/>
  <c r="H493" i="1"/>
  <c r="H497" i="1"/>
  <c r="H649" i="1"/>
  <c r="G649" i="1"/>
  <c r="H657" i="1"/>
  <c r="G657" i="1"/>
  <c r="H665" i="1"/>
  <c r="G665" i="1"/>
  <c r="H673" i="1"/>
  <c r="G673" i="1"/>
  <c r="H681" i="1"/>
  <c r="G681" i="1"/>
  <c r="H689" i="1"/>
  <c r="G689" i="1"/>
  <c r="H697" i="1"/>
  <c r="G697" i="1"/>
  <c r="H705" i="1"/>
  <c r="G705" i="1"/>
  <c r="G142" i="1"/>
  <c r="G143" i="1"/>
  <c r="G144" i="1"/>
  <c r="G145" i="1"/>
  <c r="G146"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2" i="1"/>
  <c r="G213" i="1"/>
  <c r="G214" i="1"/>
  <c r="G215" i="1"/>
  <c r="G216" i="1"/>
  <c r="G217" i="1"/>
  <c r="G218" i="1"/>
  <c r="G219" i="1"/>
  <c r="G221" i="1"/>
  <c r="G222" i="1"/>
  <c r="G223" i="1"/>
  <c r="G224" i="1"/>
  <c r="H426" i="1"/>
  <c r="H430" i="1"/>
  <c r="H434" i="1"/>
  <c r="H438" i="1"/>
  <c r="H442" i="1"/>
  <c r="H446" i="1"/>
  <c r="H450" i="1"/>
  <c r="H454" i="1"/>
  <c r="H458" i="1"/>
  <c r="H462" i="1"/>
  <c r="H469" i="1"/>
  <c r="H473" i="1"/>
  <c r="H477" i="1"/>
  <c r="H480" i="1"/>
  <c r="H484" i="1"/>
  <c r="H488" i="1"/>
  <c r="H492" i="1"/>
  <c r="H496" i="1"/>
  <c r="G575" i="1"/>
  <c r="H575" i="1"/>
  <c r="G577" i="1"/>
  <c r="H577" i="1"/>
  <c r="G579" i="1"/>
  <c r="H579" i="1"/>
  <c r="G581" i="1"/>
  <c r="H581" i="1"/>
  <c r="G583" i="1"/>
  <c r="H583" i="1"/>
  <c r="G585" i="1"/>
  <c r="H585" i="1"/>
  <c r="H645" i="1"/>
  <c r="G645" i="1"/>
  <c r="H653" i="1"/>
  <c r="G653" i="1"/>
  <c r="H661" i="1"/>
  <c r="G661" i="1"/>
  <c r="H669" i="1"/>
  <c r="G669" i="1"/>
  <c r="H677" i="1"/>
  <c r="G677" i="1"/>
  <c r="H685" i="1"/>
  <c r="G685" i="1"/>
  <c r="H693" i="1"/>
  <c r="G693" i="1"/>
  <c r="H701" i="1"/>
  <c r="G701" i="1"/>
  <c r="G709" i="1"/>
  <c r="H709" i="1"/>
  <c r="H743"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G646" i="1"/>
  <c r="G650" i="1"/>
  <c r="G654" i="1"/>
  <c r="G658" i="1"/>
  <c r="G662" i="1"/>
  <c r="G666" i="1"/>
  <c r="G670" i="1"/>
  <c r="G674" i="1"/>
  <c r="G678" i="1"/>
  <c r="G682" i="1"/>
  <c r="G686" i="1"/>
  <c r="G690" i="1"/>
  <c r="G694" i="1"/>
  <c r="G698" i="1"/>
  <c r="G702" i="1"/>
  <c r="G706" i="1"/>
  <c r="H715" i="1"/>
  <c r="H723" i="1"/>
  <c r="H731" i="1"/>
  <c r="H739" i="1"/>
  <c r="H717" i="1"/>
  <c r="H725" i="1"/>
  <c r="H733" i="1"/>
  <c r="H741"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G710" i="1"/>
  <c r="G714" i="1"/>
  <c r="G718" i="1"/>
  <c r="G722" i="1"/>
  <c r="G726" i="1"/>
  <c r="G730" i="1"/>
  <c r="G734" i="1"/>
  <c r="G738" i="1"/>
  <c r="G742" i="1"/>
  <c r="H710" i="1"/>
  <c r="G712" i="1"/>
  <c r="H714" i="1"/>
  <c r="G716" i="1"/>
  <c r="H718" i="1"/>
  <c r="G720" i="1"/>
  <c r="H722" i="1"/>
  <c r="G724" i="1"/>
  <c r="H726" i="1"/>
  <c r="G728" i="1"/>
  <c r="H730" i="1"/>
  <c r="G732" i="1"/>
  <c r="H734" i="1"/>
  <c r="G736" i="1"/>
  <c r="H738" i="1"/>
  <c r="G740" i="1"/>
  <c r="H742" i="1"/>
  <c r="G7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1354" i="1"/>
  <c r="G1354" i="1"/>
  <c r="G1456" i="1"/>
  <c r="J1456" i="1"/>
  <c r="H1456" i="1"/>
  <c r="G1458" i="1"/>
  <c r="J1458" i="1"/>
  <c r="H1458" i="1"/>
  <c r="G1460" i="1"/>
  <c r="J1460" i="1"/>
  <c r="H1460" i="1"/>
  <c r="H1471" i="1"/>
  <c r="G1471" i="1"/>
  <c r="I1471" i="1" s="1"/>
  <c r="J1471" i="1"/>
  <c r="H1492" i="1"/>
  <c r="G1492" i="1"/>
  <c r="E298" i="4"/>
  <c r="E311" i="4"/>
  <c r="D306" i="1" s="1"/>
  <c r="F312" i="4"/>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1024" i="1"/>
  <c r="G1025" i="1"/>
  <c r="G1026" i="1"/>
  <c r="G1027" i="1"/>
  <c r="G1028" i="1"/>
  <c r="G1029" i="1"/>
  <c r="G1030" i="1"/>
  <c r="G1031" i="1"/>
  <c r="G1032" i="1"/>
  <c r="G1033" i="1"/>
  <c r="G1034" i="1"/>
  <c r="G1035" i="1"/>
  <c r="G1036" i="1"/>
  <c r="G1037" i="1"/>
  <c r="G1038" i="1"/>
  <c r="G1039" i="1"/>
  <c r="G1040" i="1"/>
  <c r="G1041" i="1"/>
  <c r="G1042" i="1"/>
  <c r="G1043" i="1"/>
  <c r="G1044" i="1"/>
  <c r="G1045" i="1"/>
  <c r="H1055" i="1"/>
  <c r="H1059" i="1"/>
  <c r="H1063" i="1"/>
  <c r="H1066" i="1"/>
  <c r="H1070" i="1"/>
  <c r="H1074" i="1"/>
  <c r="H1078" i="1"/>
  <c r="H1082" i="1"/>
  <c r="H1086" i="1"/>
  <c r="H1090" i="1"/>
  <c r="H1094" i="1"/>
  <c r="H1098" i="1"/>
  <c r="H1102" i="1"/>
  <c r="H1106" i="1"/>
  <c r="H1110" i="1"/>
  <c r="H1114" i="1"/>
  <c r="H1118" i="1"/>
  <c r="H1122" i="1"/>
  <c r="H1126" i="1"/>
  <c r="H1130" i="1"/>
  <c r="H1134" i="1"/>
  <c r="H1138" i="1"/>
  <c r="H1142" i="1"/>
  <c r="H1146" i="1"/>
  <c r="H1150" i="1"/>
  <c r="H1155" i="1"/>
  <c r="H1462" i="1"/>
  <c r="J1462" i="1"/>
  <c r="G1462" i="1"/>
  <c r="I1462" i="1" s="1"/>
  <c r="J1477" i="1"/>
  <c r="H1477" i="1"/>
  <c r="G1477" i="1"/>
  <c r="F140" i="4"/>
  <c r="D139" i="4"/>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H1054" i="1"/>
  <c r="H1058" i="1"/>
  <c r="H1062" i="1"/>
  <c r="H1069" i="1"/>
  <c r="H1073" i="1"/>
  <c r="H1077" i="1"/>
  <c r="H1081" i="1"/>
  <c r="H1085" i="1"/>
  <c r="H1089" i="1"/>
  <c r="H1093" i="1"/>
  <c r="H1097" i="1"/>
  <c r="H1101" i="1"/>
  <c r="H1105" i="1"/>
  <c r="H1109" i="1"/>
  <c r="H1113" i="1"/>
  <c r="H1117" i="1"/>
  <c r="H1121" i="1"/>
  <c r="H1125" i="1"/>
  <c r="H1129" i="1"/>
  <c r="H1133" i="1"/>
  <c r="H1137" i="1"/>
  <c r="H1141" i="1"/>
  <c r="H1145" i="1"/>
  <c r="H1149" i="1"/>
  <c r="H1158" i="1"/>
  <c r="J1441" i="1"/>
  <c r="H1464" i="1"/>
  <c r="J1464" i="1"/>
  <c r="G1464" i="1"/>
  <c r="H1484" i="1"/>
  <c r="G1484" i="1"/>
  <c r="F107" i="4"/>
  <c r="D106" i="4"/>
  <c r="H1466" i="1"/>
  <c r="G1466" i="1"/>
  <c r="G1518" i="1"/>
  <c r="H1518" i="1"/>
  <c r="G1526" i="1"/>
  <c r="H1526" i="1"/>
  <c r="G1534" i="1"/>
  <c r="H1534" i="1"/>
  <c r="G1542" i="1"/>
  <c r="H1542" i="1"/>
  <c r="G1550" i="1"/>
  <c r="H1550" i="1"/>
  <c r="G1558" i="1"/>
  <c r="H1558" i="1"/>
  <c r="G1566" i="1"/>
  <c r="H1566" i="1"/>
  <c r="G1574" i="1"/>
  <c r="H1574" i="1"/>
  <c r="F629" i="4"/>
  <c r="D625" i="4"/>
  <c r="D78" i="5"/>
  <c r="F79" i="5"/>
  <c r="F119" i="5"/>
  <c r="D118" i="5"/>
  <c r="H308" i="9"/>
  <c r="E176" i="5"/>
  <c r="D177" i="5"/>
  <c r="F180" i="5"/>
  <c r="E5" i="6"/>
  <c r="F6" i="6"/>
  <c r="F99" i="6"/>
  <c r="D89" i="6"/>
  <c r="G316" i="9"/>
  <c r="E316" i="9" s="1"/>
  <c r="E38" i="7"/>
  <c r="D1470"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10" i="1"/>
  <c r="G1410" i="1"/>
  <c r="H1412" i="1"/>
  <c r="G1412" i="1"/>
  <c r="H1414" i="1"/>
  <c r="G1414" i="1"/>
  <c r="H1416" i="1"/>
  <c r="G1416" i="1"/>
  <c r="H1418" i="1"/>
  <c r="G1418" i="1"/>
  <c r="H1420" i="1"/>
  <c r="G1420" i="1"/>
  <c r="H1422" i="1"/>
  <c r="G1422" i="1"/>
  <c r="G1424" i="1"/>
  <c r="H1426" i="1"/>
  <c r="G1426" i="1"/>
  <c r="H1428" i="1"/>
  <c r="G1428" i="1"/>
  <c r="H1430" i="1"/>
  <c r="G1430" i="1"/>
  <c r="H1432" i="1"/>
  <c r="G1432" i="1"/>
  <c r="H1434" i="1"/>
  <c r="G1434" i="1"/>
  <c r="C1436" i="1"/>
  <c r="H1438" i="1"/>
  <c r="G1438" i="1"/>
  <c r="J1468" i="1"/>
  <c r="G1468" i="1"/>
  <c r="H1523" i="1"/>
  <c r="G1523" i="1"/>
  <c r="H1531" i="1"/>
  <c r="G1531" i="1"/>
  <c r="H1539" i="1"/>
  <c r="G1539" i="1"/>
  <c r="H1547" i="1"/>
  <c r="G1547" i="1"/>
  <c r="H1555" i="1"/>
  <c r="G1555" i="1"/>
  <c r="H1563" i="1"/>
  <c r="G1563" i="1"/>
  <c r="H1571" i="1"/>
  <c r="G1571" i="1"/>
  <c r="H1579" i="1"/>
  <c r="G1579" i="1"/>
  <c r="H29" i="3"/>
  <c r="F326" i="4"/>
  <c r="D311" i="4"/>
  <c r="E408" i="4"/>
  <c r="D403" i="1" s="1"/>
  <c r="F522" i="4"/>
  <c r="D515" i="4"/>
  <c r="F45" i="5"/>
  <c r="F242" i="5"/>
  <c r="D238" i="5"/>
  <c r="F246" i="5"/>
  <c r="D245" i="5"/>
  <c r="F36" i="6"/>
  <c r="D35" i="6"/>
  <c r="D1023" i="1"/>
  <c r="H1023" i="1" s="1"/>
  <c r="D1154" i="1"/>
  <c r="D1300" i="1"/>
  <c r="H1300" i="1" s="1"/>
  <c r="D1424" i="1"/>
  <c r="H1424" i="1" s="1"/>
  <c r="G1446" i="1"/>
  <c r="I1446" i="1" s="1"/>
  <c r="J1446" i="1"/>
  <c r="G1448" i="1"/>
  <c r="I1448" i="1" s="1"/>
  <c r="J1448" i="1"/>
  <c r="G1450" i="1"/>
  <c r="I1450" i="1" s="1"/>
  <c r="J1450" i="1"/>
  <c r="G1452" i="1"/>
  <c r="I1452" i="1" s="1"/>
  <c r="J1452" i="1"/>
  <c r="G1455" i="1"/>
  <c r="I1455" i="1" s="1"/>
  <c r="G1457" i="1"/>
  <c r="I1457" i="1" s="1"/>
  <c r="G1459" i="1"/>
  <c r="I1459" i="1" s="1"/>
  <c r="G1461" i="1"/>
  <c r="H1467" i="1"/>
  <c r="G1467" i="1"/>
  <c r="H1490" i="1"/>
  <c r="G1511" i="1"/>
  <c r="H1514" i="1"/>
  <c r="G1516" i="1"/>
  <c r="F83" i="4"/>
  <c r="D82" i="4"/>
  <c r="F163" i="4"/>
  <c r="F364" i="4"/>
  <c r="F378" i="4"/>
  <c r="D363" i="4"/>
  <c r="D644" i="4"/>
  <c r="F416" i="4"/>
  <c r="D484" i="4"/>
  <c r="D580" i="4"/>
  <c r="F581" i="4"/>
  <c r="D134" i="5"/>
  <c r="F135" i="5"/>
  <c r="F239" i="5"/>
  <c r="E238" i="5"/>
  <c r="F22" i="6"/>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5" i="1"/>
  <c r="G1385" i="1"/>
  <c r="H1387" i="1"/>
  <c r="G1387" i="1"/>
  <c r="H1389" i="1"/>
  <c r="G1389" i="1"/>
  <c r="H1391" i="1"/>
  <c r="G1391" i="1"/>
  <c r="C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23" i="1"/>
  <c r="G1423" i="1"/>
  <c r="H1425" i="1"/>
  <c r="G1425" i="1"/>
  <c r="H1427" i="1"/>
  <c r="G1427" i="1"/>
  <c r="H1429" i="1"/>
  <c r="G1429" i="1"/>
  <c r="H1431" i="1"/>
  <c r="G1431" i="1"/>
  <c r="H1433" i="1"/>
  <c r="G1433" i="1"/>
  <c r="H1439" i="1"/>
  <c r="G1439" i="1"/>
  <c r="I1439" i="1" s="1"/>
  <c r="H1441" i="1"/>
  <c r="G1441" i="1"/>
  <c r="I1441" i="1" s="1"/>
  <c r="H1443" i="1"/>
  <c r="G1443" i="1"/>
  <c r="I1443" i="1" s="1"/>
  <c r="H1445" i="1"/>
  <c r="G1445" i="1"/>
  <c r="J1455" i="1"/>
  <c r="J1457" i="1"/>
  <c r="J1459" i="1"/>
  <c r="G1463" i="1"/>
  <c r="I1463" i="1" s="1"/>
  <c r="J1463" i="1"/>
  <c r="G1465" i="1"/>
  <c r="I1465" i="1" s="1"/>
  <c r="J1465" i="1"/>
  <c r="H1468" i="1"/>
  <c r="H1470" i="1"/>
  <c r="G1470" i="1"/>
  <c r="J1472" i="1"/>
  <c r="G1472" i="1"/>
  <c r="I1472" i="1" s="1"/>
  <c r="H1475" i="1"/>
  <c r="G1475" i="1"/>
  <c r="H1478" i="1"/>
  <c r="G1478" i="1"/>
  <c r="H1520" i="1"/>
  <c r="G1520" i="1"/>
  <c r="H1528" i="1"/>
  <c r="G1528" i="1"/>
  <c r="H1536" i="1"/>
  <c r="G1536" i="1"/>
  <c r="H1544" i="1"/>
  <c r="G1544" i="1"/>
  <c r="H1552" i="1"/>
  <c r="G1552" i="1"/>
  <c r="H1560" i="1"/>
  <c r="G1560" i="1"/>
  <c r="H1568" i="1"/>
  <c r="G1568" i="1"/>
  <c r="E124" i="4"/>
  <c r="D120" i="1" s="1"/>
  <c r="H120" i="1" s="1"/>
  <c r="F128" i="4"/>
  <c r="E152" i="4"/>
  <c r="F153" i="4"/>
  <c r="F225" i="4"/>
  <c r="D224" i="4"/>
  <c r="E420" i="4"/>
  <c r="D6" i="8"/>
  <c r="C1483" i="1"/>
  <c r="J1473" i="1"/>
  <c r="F51" i="4"/>
  <c r="D50" i="4"/>
  <c r="D6" i="4" s="1"/>
  <c r="G21" i="9"/>
  <c r="F216" i="4"/>
  <c r="D215" i="4"/>
  <c r="F253" i="4"/>
  <c r="D252" i="4"/>
  <c r="F356" i="4"/>
  <c r="F427" i="4"/>
  <c r="D421" i="4"/>
  <c r="F473" i="4"/>
  <c r="D472" i="4"/>
  <c r="F530" i="4"/>
  <c r="D529" i="4"/>
  <c r="D12" i="5"/>
  <c r="F13" i="5"/>
  <c r="F70" i="5"/>
  <c r="D69" i="5"/>
  <c r="G291" i="9"/>
  <c r="E291" i="9" s="1"/>
  <c r="B291" i="9" s="1"/>
  <c r="F149" i="5"/>
  <c r="D141" i="6"/>
  <c r="F5" i="6"/>
  <c r="J1466" i="1"/>
  <c r="H1476" i="1"/>
  <c r="I1476" i="1" s="1"/>
  <c r="J1476" i="1"/>
  <c r="H1486" i="1"/>
  <c r="G1491" i="1"/>
  <c r="E7" i="4"/>
  <c r="F7" i="4" s="1"/>
  <c r="E50" i="4"/>
  <c r="D46" i="1" s="1"/>
  <c r="F68" i="4"/>
  <c r="F91" i="4"/>
  <c r="F164" i="4"/>
  <c r="F264" i="4"/>
  <c r="D263" i="4"/>
  <c r="F331" i="4"/>
  <c r="F383" i="4"/>
  <c r="E644" i="4"/>
  <c r="D638" i="1" s="1"/>
  <c r="E472" i="4"/>
  <c r="D466" i="1" s="1"/>
  <c r="E580" i="4"/>
  <c r="D574" i="1" s="1"/>
  <c r="D190" i="5"/>
  <c r="F207" i="5"/>
  <c r="D206" i="5"/>
  <c r="F129" i="6"/>
  <c r="F202" i="4"/>
  <c r="E263" i="4"/>
  <c r="D259" i="1" s="1"/>
  <c r="D299" i="4"/>
  <c r="D351" i="4"/>
  <c r="E529" i="4"/>
  <c r="E143" i="9"/>
  <c r="B143" i="9" s="1"/>
  <c r="E35" i="6"/>
  <c r="D114" i="6"/>
  <c r="F391" i="4"/>
  <c r="E593" i="4"/>
  <c r="E7" i="5"/>
  <c r="E87" i="5"/>
  <c r="F88" i="5"/>
  <c r="F28" i="6"/>
  <c r="F130" i="6"/>
  <c r="M213"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191" i="9"/>
  <c r="E191" i="9" s="1"/>
  <c r="B191" i="9" s="1"/>
  <c r="G189" i="9"/>
  <c r="E189" i="9" s="1"/>
  <c r="B189" i="9" s="1"/>
  <c r="G187" i="9"/>
  <c r="E187" i="9" s="1"/>
  <c r="B187" i="9" s="1"/>
  <c r="G166" i="9"/>
  <c r="E166" i="9" s="1"/>
  <c r="B166" i="9" s="1"/>
  <c r="H165" i="9"/>
  <c r="G165" i="9"/>
  <c r="E165" i="9" s="1"/>
  <c r="B165" i="9" s="1"/>
  <c r="G164" i="9"/>
  <c r="E164" i="9" s="1"/>
  <c r="B164" i="9" s="1"/>
  <c r="G163" i="9"/>
  <c r="E163" i="9" s="1"/>
  <c r="B163" i="9" s="1"/>
  <c r="G162" i="9"/>
  <c r="E162" i="9" s="1"/>
  <c r="B162" i="9" s="1"/>
  <c r="G161" i="9"/>
  <c r="E161" i="9" s="1"/>
  <c r="B161" i="9" s="1"/>
  <c r="I10" i="9"/>
  <c r="H166" i="9"/>
  <c r="G170" i="9"/>
  <c r="E170" i="9" s="1"/>
  <c r="B170" i="9" s="1"/>
  <c r="G174" i="9"/>
  <c r="E174" i="9" s="1"/>
  <c r="B174" i="9" s="1"/>
  <c r="G178" i="9"/>
  <c r="E178" i="9" s="1"/>
  <c r="B178" i="9" s="1"/>
  <c r="G182" i="9"/>
  <c r="E182" i="9" s="1"/>
  <c r="B182" i="9" s="1"/>
  <c r="G186" i="9"/>
  <c r="E186" i="9" s="1"/>
  <c r="B186" i="9" s="1"/>
  <c r="G188" i="9"/>
  <c r="E188" i="9" s="1"/>
  <c r="B188" i="9" s="1"/>
  <c r="E290" i="9"/>
  <c r="B290" i="9" s="1"/>
  <c r="B76" i="9"/>
  <c r="B80" i="9"/>
  <c r="B84" i="9"/>
  <c r="B88" i="9"/>
  <c r="B92" i="9"/>
  <c r="B96" i="9"/>
  <c r="B100" i="9"/>
  <c r="B104" i="9"/>
  <c r="B108" i="9"/>
  <c r="B112" i="9"/>
  <c r="B116" i="9"/>
  <c r="B120" i="9"/>
  <c r="B124" i="9"/>
  <c r="B128" i="9"/>
  <c r="B132" i="9"/>
  <c r="B136" i="9"/>
  <c r="B140" i="9"/>
  <c r="B144" i="9"/>
  <c r="B148" i="9"/>
  <c r="B152" i="9"/>
  <c r="B156" i="9"/>
  <c r="B160" i="9"/>
  <c r="G169" i="9"/>
  <c r="E169" i="9" s="1"/>
  <c r="B169" i="9" s="1"/>
  <c r="G173" i="9"/>
  <c r="E173" i="9" s="1"/>
  <c r="B173" i="9" s="1"/>
  <c r="G177" i="9"/>
  <c r="E177" i="9" s="1"/>
  <c r="B177" i="9" s="1"/>
  <c r="G181" i="9"/>
  <c r="E181" i="9" s="1"/>
  <c r="B181" i="9" s="1"/>
  <c r="G185" i="9"/>
  <c r="E185" i="9" s="1"/>
  <c r="B185" i="9" s="1"/>
  <c r="G192" i="9"/>
  <c r="E192" i="9" s="1"/>
  <c r="B192" i="9" s="1"/>
  <c r="G281" i="9"/>
  <c r="E281" i="9" s="1"/>
  <c r="B281" i="9" s="1"/>
  <c r="E52" i="9"/>
  <c r="B52" i="9" s="1"/>
  <c r="E60" i="9"/>
  <c r="B60" i="9" s="1"/>
  <c r="E68" i="9"/>
  <c r="B68" i="9" s="1"/>
  <c r="E79" i="9"/>
  <c r="B79" i="9" s="1"/>
  <c r="E83" i="9"/>
  <c r="B83" i="9" s="1"/>
  <c r="E87" i="9"/>
  <c r="B87" i="9" s="1"/>
  <c r="E91" i="9"/>
  <c r="B91" i="9" s="1"/>
  <c r="E95" i="9"/>
  <c r="B95" i="9" s="1"/>
  <c r="E99" i="9"/>
  <c r="B99" i="9" s="1"/>
  <c r="E103" i="9"/>
  <c r="B103" i="9" s="1"/>
  <c r="E107" i="9"/>
  <c r="B107" i="9" s="1"/>
  <c r="E111" i="9"/>
  <c r="B111" i="9" s="1"/>
  <c r="E115" i="9"/>
  <c r="B115" i="9" s="1"/>
  <c r="E119" i="9"/>
  <c r="B119" i="9" s="1"/>
  <c r="E123" i="9"/>
  <c r="B123" i="9" s="1"/>
  <c r="E127" i="9"/>
  <c r="B127" i="9" s="1"/>
  <c r="E131" i="9"/>
  <c r="B131" i="9" s="1"/>
  <c r="E135" i="9"/>
  <c r="B135" i="9" s="1"/>
  <c r="E139" i="9"/>
  <c r="B139" i="9" s="1"/>
  <c r="E147" i="9"/>
  <c r="B147" i="9" s="1"/>
  <c r="E151" i="9"/>
  <c r="B151" i="9" s="1"/>
  <c r="E155" i="9"/>
  <c r="B155" i="9" s="1"/>
  <c r="E159" i="9"/>
  <c r="B159" i="9" s="1"/>
  <c r="G168" i="9"/>
  <c r="E168" i="9" s="1"/>
  <c r="B168" i="9" s="1"/>
  <c r="G172" i="9"/>
  <c r="E172" i="9" s="1"/>
  <c r="B172" i="9" s="1"/>
  <c r="G176" i="9"/>
  <c r="E176" i="9" s="1"/>
  <c r="B176" i="9" s="1"/>
  <c r="G180" i="9"/>
  <c r="E180" i="9" s="1"/>
  <c r="B180" i="9" s="1"/>
  <c r="G184" i="9"/>
  <c r="E184" i="9" s="1"/>
  <c r="B184" i="9" s="1"/>
  <c r="F219" i="9"/>
  <c r="B219" i="9" s="1"/>
  <c r="B225" i="9"/>
  <c r="G279" i="9"/>
  <c r="E279" i="9" s="1"/>
  <c r="B279" i="9" s="1"/>
  <c r="B77" i="9"/>
  <c r="B81" i="9"/>
  <c r="B85" i="9"/>
  <c r="B89" i="9"/>
  <c r="B93" i="9"/>
  <c r="B97" i="9"/>
  <c r="B101" i="9"/>
  <c r="B105" i="9"/>
  <c r="B109" i="9"/>
  <c r="B113" i="9"/>
  <c r="B117" i="9"/>
  <c r="B121" i="9"/>
  <c r="B125" i="9"/>
  <c r="B129" i="9"/>
  <c r="B133" i="9"/>
  <c r="B137" i="9"/>
  <c r="B141" i="9"/>
  <c r="B145" i="9"/>
  <c r="B149" i="9"/>
  <c r="B153" i="9"/>
  <c r="B157" i="9"/>
  <c r="G167" i="9"/>
  <c r="E167" i="9" s="1"/>
  <c r="B167" i="9" s="1"/>
  <c r="G171" i="9"/>
  <c r="E171" i="9" s="1"/>
  <c r="B171" i="9" s="1"/>
  <c r="G175" i="9"/>
  <c r="E175" i="9" s="1"/>
  <c r="B175" i="9" s="1"/>
  <c r="G179" i="9"/>
  <c r="E179" i="9" s="1"/>
  <c r="B179" i="9" s="1"/>
  <c r="G183" i="9"/>
  <c r="E183" i="9" s="1"/>
  <c r="B183" i="9" s="1"/>
  <c r="G190" i="9"/>
  <c r="E190" i="9" s="1"/>
  <c r="B190" i="9" s="1"/>
  <c r="B249" i="9"/>
  <c r="B230" i="9"/>
  <c r="B238" i="9"/>
  <c r="B246" i="9"/>
  <c r="B254" i="9"/>
  <c r="B262" i="9"/>
  <c r="B270" i="9"/>
  <c r="F277" i="9"/>
  <c r="E306" i="9"/>
  <c r="B306" i="9" s="1"/>
  <c r="F223" i="9"/>
  <c r="B223" i="9" s="1"/>
  <c r="F231" i="9"/>
  <c r="B231" i="9" s="1"/>
  <c r="F239" i="9"/>
  <c r="B239" i="9" s="1"/>
  <c r="F247" i="9"/>
  <c r="B247" i="9" s="1"/>
  <c r="F255" i="9"/>
  <c r="B255" i="9" s="1"/>
  <c r="F263" i="9"/>
  <c r="B263" i="9" s="1"/>
  <c r="F271" i="9"/>
  <c r="B271" i="9" s="1"/>
  <c r="B292" i="9"/>
  <c r="E302" i="9"/>
  <c r="B302" i="9" s="1"/>
  <c r="B257" i="9"/>
  <c r="B265" i="9"/>
  <c r="E298" i="9"/>
  <c r="B298" i="9" s="1"/>
  <c r="B304" i="9"/>
  <c r="H1437" i="1" l="1"/>
  <c r="G1227" i="1"/>
  <c r="H1227" i="1"/>
  <c r="G1576" i="1"/>
  <c r="G236" i="1"/>
  <c r="H236" i="1"/>
  <c r="F643" i="4"/>
  <c r="H637" i="1"/>
  <c r="G637" i="1"/>
  <c r="I1456" i="1"/>
  <c r="I1440" i="1"/>
  <c r="H16" i="3"/>
  <c r="C2" i="1"/>
  <c r="D68" i="5"/>
  <c r="F69" i="5"/>
  <c r="C1047" i="1"/>
  <c r="D528" i="4"/>
  <c r="F529" i="4"/>
  <c r="C523" i="1"/>
  <c r="F421" i="4"/>
  <c r="D420" i="4"/>
  <c r="C415" i="1"/>
  <c r="E21" i="9"/>
  <c r="D414" i="1"/>
  <c r="E151" i="4"/>
  <c r="D148" i="1"/>
  <c r="F87" i="5"/>
  <c r="D1065" i="1"/>
  <c r="E68" i="5"/>
  <c r="F114" i="6"/>
  <c r="H27" i="3"/>
  <c r="C1408" i="1"/>
  <c r="F351" i="4"/>
  <c r="D350" i="4"/>
  <c r="C346" i="1"/>
  <c r="F215" i="4"/>
  <c r="D151" i="4"/>
  <c r="C211" i="1"/>
  <c r="H21" i="9"/>
  <c r="F224" i="4"/>
  <c r="C220" i="1"/>
  <c r="F134" i="5"/>
  <c r="C1112" i="1"/>
  <c r="F35" i="6"/>
  <c r="H25" i="3"/>
  <c r="C1329" i="1"/>
  <c r="F238" i="5"/>
  <c r="D237" i="5"/>
  <c r="C1215" i="1"/>
  <c r="F124" i="4"/>
  <c r="D1469" i="1"/>
  <c r="I31" i="3"/>
  <c r="E175" i="5"/>
  <c r="D1152" i="1" s="1"/>
  <c r="I22" i="3"/>
  <c r="D1153" i="1"/>
  <c r="I1466" i="1"/>
  <c r="F139" i="4"/>
  <c r="C135" i="1"/>
  <c r="G310" i="9"/>
  <c r="E310" i="9" s="1"/>
  <c r="B310" i="9" s="1"/>
  <c r="F190" i="5"/>
  <c r="C1167" i="1"/>
  <c r="I20" i="3"/>
  <c r="D985" i="1"/>
  <c r="I25" i="3"/>
  <c r="D1329" i="1"/>
  <c r="F299" i="4"/>
  <c r="D298" i="4"/>
  <c r="C294" i="1"/>
  <c r="G311" i="9"/>
  <c r="E311" i="9" s="1"/>
  <c r="B311" i="9" s="1"/>
  <c r="F206" i="5"/>
  <c r="C1183" i="1"/>
  <c r="F263" i="4"/>
  <c r="C259" i="1"/>
  <c r="F472" i="4"/>
  <c r="C466" i="1"/>
  <c r="F50" i="4"/>
  <c r="C46" i="1"/>
  <c r="H1483" i="1"/>
  <c r="G1483" i="1"/>
  <c r="H1393" i="1"/>
  <c r="G1393" i="1"/>
  <c r="E237" i="5"/>
  <c r="D1215" i="1"/>
  <c r="F644" i="4"/>
  <c r="C638" i="1"/>
  <c r="B316" i="9"/>
  <c r="E315" i="9"/>
  <c r="I10" i="3" s="1"/>
  <c r="E141" i="6"/>
  <c r="I24" i="3"/>
  <c r="D1299" i="1"/>
  <c r="F78" i="5"/>
  <c r="C1056" i="1"/>
  <c r="G1023" i="1"/>
  <c r="E528" i="4"/>
  <c r="D523" i="1"/>
  <c r="E6" i="4"/>
  <c r="D3" i="1"/>
  <c r="C1435" i="1"/>
  <c r="H28" i="3"/>
  <c r="F593" i="4"/>
  <c r="D587" i="1"/>
  <c r="D7" i="5"/>
  <c r="F12" i="5"/>
  <c r="C990" i="1"/>
  <c r="F252" i="4"/>
  <c r="C248" i="1"/>
  <c r="F152" i="4"/>
  <c r="D42" i="8"/>
  <c r="G313" i="9" s="1"/>
  <c r="E313" i="9" s="1"/>
  <c r="C1481" i="1"/>
  <c r="I1478" i="1"/>
  <c r="F580" i="4"/>
  <c r="C574" i="1"/>
  <c r="F363" i="4"/>
  <c r="C358" i="1"/>
  <c r="F82" i="4"/>
  <c r="C78" i="1"/>
  <c r="I1467" i="1"/>
  <c r="F245" i="5"/>
  <c r="C1222" i="1"/>
  <c r="F311" i="4"/>
  <c r="C306" i="1"/>
  <c r="I1468" i="1"/>
  <c r="H1436" i="1"/>
  <c r="G1436" i="1"/>
  <c r="F89" i="6"/>
  <c r="C1383" i="1"/>
  <c r="F118" i="5"/>
  <c r="C1096" i="1"/>
  <c r="F625" i="4"/>
  <c r="C619" i="1"/>
  <c r="F106" i="4"/>
  <c r="C102" i="1"/>
  <c r="I1464" i="1"/>
  <c r="G1300" i="1"/>
  <c r="I1477" i="1"/>
  <c r="I1458" i="1"/>
  <c r="G120" i="1"/>
  <c r="F484" i="4"/>
  <c r="C478" i="1"/>
  <c r="F515" i="4"/>
  <c r="C509" i="1"/>
  <c r="G308" i="9"/>
  <c r="E308" i="9" s="1"/>
  <c r="B308" i="9" s="1"/>
  <c r="D176" i="5"/>
  <c r="F177" i="5"/>
  <c r="C1154" i="1"/>
  <c r="E407" i="4"/>
  <c r="D402" i="1" s="1"/>
  <c r="D293" i="1"/>
  <c r="I1460" i="1"/>
  <c r="B313" i="9" l="1"/>
  <c r="G102" i="1"/>
  <c r="H102" i="1"/>
  <c r="G1096" i="1"/>
  <c r="H1096" i="1"/>
  <c r="G78" i="1"/>
  <c r="H78" i="1"/>
  <c r="G1056" i="1"/>
  <c r="H1056" i="1"/>
  <c r="H220" i="1"/>
  <c r="G220" i="1"/>
  <c r="F151" i="4"/>
  <c r="D289" i="4"/>
  <c r="H17" i="3"/>
  <c r="C147" i="1"/>
  <c r="I21" i="3"/>
  <c r="D1046" i="1"/>
  <c r="G415" i="1"/>
  <c r="H415" i="1"/>
  <c r="F68" i="5"/>
  <c r="H21" i="3"/>
  <c r="C1046" i="1"/>
  <c r="F176" i="5"/>
  <c r="D175" i="5"/>
  <c r="H22" i="3"/>
  <c r="C1153" i="1"/>
  <c r="G478" i="1"/>
  <c r="H478" i="1"/>
  <c r="G1222" i="1"/>
  <c r="H1222" i="1"/>
  <c r="H990" i="1"/>
  <c r="G990" i="1"/>
  <c r="H1435" i="1"/>
  <c r="G466" i="1"/>
  <c r="H466" i="1"/>
  <c r="G1183" i="1"/>
  <c r="H1183" i="1"/>
  <c r="D407" i="4"/>
  <c r="F298" i="4"/>
  <c r="C293" i="1"/>
  <c r="F237" i="5"/>
  <c r="H23" i="3"/>
  <c r="C1214" i="1"/>
  <c r="H1408" i="1"/>
  <c r="G1408" i="1"/>
  <c r="H1065" i="1"/>
  <c r="G1065" i="1"/>
  <c r="F420" i="4"/>
  <c r="D635" i="4"/>
  <c r="C414" i="1"/>
  <c r="D636" i="4"/>
  <c r="F528" i="4"/>
  <c r="C522" i="1"/>
  <c r="D412" i="4"/>
  <c r="K1451" i="9"/>
  <c r="G314" i="9"/>
  <c r="E314" i="9" s="1"/>
  <c r="B314" i="9" s="1"/>
  <c r="I34" i="3"/>
  <c r="C1517" i="1"/>
  <c r="H11" i="3" s="1"/>
  <c r="H19" i="9"/>
  <c r="E19" i="9" s="1"/>
  <c r="B19" i="9" s="1"/>
  <c r="G587" i="1"/>
  <c r="H587" i="1"/>
  <c r="I28" i="3"/>
  <c r="D1435" i="1"/>
  <c r="G1435" i="1" s="1"/>
  <c r="G1167" i="1"/>
  <c r="H1167" i="1"/>
  <c r="H619" i="1"/>
  <c r="G619" i="1"/>
  <c r="H1383" i="1"/>
  <c r="G1383" i="1"/>
  <c r="G358" i="1"/>
  <c r="H358" i="1"/>
  <c r="F141" i="6"/>
  <c r="E636" i="4"/>
  <c r="D630" i="1" s="1"/>
  <c r="D522" i="1"/>
  <c r="H1299" i="1"/>
  <c r="G1299" i="1"/>
  <c r="H9" i="3"/>
  <c r="I23" i="3"/>
  <c r="D1214" i="1"/>
  <c r="G1469" i="1"/>
  <c r="H1469" i="1"/>
  <c r="G1112" i="1"/>
  <c r="H1112" i="1"/>
  <c r="H346" i="1"/>
  <c r="G346" i="1"/>
  <c r="E635" i="4"/>
  <c r="D629" i="1" s="1"/>
  <c r="H1047" i="1"/>
  <c r="G1047" i="1"/>
  <c r="G574" i="1"/>
  <c r="H574" i="1"/>
  <c r="I16" i="3"/>
  <c r="E412" i="4"/>
  <c r="D2" i="1"/>
  <c r="H2" i="1" s="1"/>
  <c r="G294" i="1"/>
  <c r="H294" i="1"/>
  <c r="G1215" i="1"/>
  <c r="H1215" i="1"/>
  <c r="E289" i="4"/>
  <c r="I17" i="3"/>
  <c r="D147" i="1"/>
  <c r="G1154" i="1"/>
  <c r="H1154" i="1"/>
  <c r="G509" i="1"/>
  <c r="H509" i="1"/>
  <c r="H306" i="1"/>
  <c r="G306" i="1"/>
  <c r="H1481" i="1"/>
  <c r="G1481" i="1"/>
  <c r="H248" i="1"/>
  <c r="G248" i="1"/>
  <c r="D6" i="5"/>
  <c r="F7" i="5"/>
  <c r="H20" i="3"/>
  <c r="C985" i="1"/>
  <c r="H3" i="1"/>
  <c r="G3" i="1"/>
  <c r="G638" i="1"/>
  <c r="H638" i="1"/>
  <c r="H46" i="1"/>
  <c r="G46" i="1"/>
  <c r="H259" i="1"/>
  <c r="G259" i="1"/>
  <c r="E6" i="5"/>
  <c r="H135" i="1"/>
  <c r="G135" i="1"/>
  <c r="G1329" i="1"/>
  <c r="H1329" i="1"/>
  <c r="H211" i="1"/>
  <c r="G211" i="1"/>
  <c r="F350" i="4"/>
  <c r="D408" i="4"/>
  <c r="C345" i="1"/>
  <c r="H148" i="1"/>
  <c r="G148" i="1"/>
  <c r="B21" i="9"/>
  <c r="G523" i="1"/>
  <c r="H523" i="1"/>
  <c r="F6" i="4"/>
  <c r="G318" i="9"/>
  <c r="E318" i="9" s="1"/>
  <c r="E317" i="9" l="1"/>
  <c r="B318" i="9"/>
  <c r="H345" i="1"/>
  <c r="G345" i="1"/>
  <c r="N3" i="9"/>
  <c r="G1517" i="1"/>
  <c r="H1517" i="1"/>
  <c r="D639" i="4"/>
  <c r="F412" i="4"/>
  <c r="C407" i="1"/>
  <c r="G522" i="1"/>
  <c r="H522" i="1"/>
  <c r="F635" i="4"/>
  <c r="C629" i="1"/>
  <c r="G1153" i="1"/>
  <c r="H1153" i="1"/>
  <c r="H1046" i="1"/>
  <c r="G1046" i="1"/>
  <c r="E639" i="4"/>
  <c r="D407" i="1"/>
  <c r="H293" i="1"/>
  <c r="G293" i="1"/>
  <c r="D413" i="4"/>
  <c r="F289" i="4"/>
  <c r="D291" i="4"/>
  <c r="C285" i="1"/>
  <c r="D290" i="4"/>
  <c r="K3" i="9"/>
  <c r="I9" i="3"/>
  <c r="G985" i="1"/>
  <c r="H985" i="1"/>
  <c r="G2" i="1"/>
  <c r="F636" i="4"/>
  <c r="C630" i="1"/>
  <c r="G1214" i="1"/>
  <c r="H1214" i="1"/>
  <c r="F175" i="5"/>
  <c r="C1152" i="1"/>
  <c r="F408" i="4"/>
  <c r="C403" i="1"/>
  <c r="H278" i="9"/>
  <c r="D984" i="1"/>
  <c r="G285" i="9"/>
  <c r="E285" i="9" s="1"/>
  <c r="B285" i="9" s="1"/>
  <c r="G278" i="9"/>
  <c r="F6" i="5"/>
  <c r="C984" i="1"/>
  <c r="E413" i="4"/>
  <c r="E291" i="4"/>
  <c r="D287" i="1" s="1"/>
  <c r="D285" i="1"/>
  <c r="E290" i="4"/>
  <c r="D286" i="1" s="1"/>
  <c r="H414" i="1"/>
  <c r="G414" i="1"/>
  <c r="F407" i="4"/>
  <c r="C402" i="1"/>
  <c r="H147" i="1"/>
  <c r="G147" i="1"/>
  <c r="E312" i="9"/>
  <c r="I11" i="3" s="1"/>
  <c r="E278" i="9" l="1"/>
  <c r="E277" i="9" s="1"/>
  <c r="H403" i="1"/>
  <c r="G403" i="1"/>
  <c r="E415" i="4"/>
  <c r="D410" i="1" s="1"/>
  <c r="E640" i="4"/>
  <c r="E641" i="4" s="1"/>
  <c r="D408" i="1"/>
  <c r="H8" i="3"/>
  <c r="H984" i="1"/>
  <c r="G984" i="1"/>
  <c r="G1152" i="1"/>
  <c r="H1152" i="1"/>
  <c r="G630" i="1"/>
  <c r="H630" i="1"/>
  <c r="F290" i="4"/>
  <c r="C286" i="1"/>
  <c r="F413" i="4"/>
  <c r="D415" i="4"/>
  <c r="D640" i="4"/>
  <c r="C408" i="1"/>
  <c r="E414" i="4"/>
  <c r="D409" i="1" s="1"/>
  <c r="D414" i="4"/>
  <c r="H402" i="1"/>
  <c r="G402" i="1"/>
  <c r="G285" i="1"/>
  <c r="H285" i="1"/>
  <c r="D633" i="1"/>
  <c r="D641" i="4"/>
  <c r="F639" i="4"/>
  <c r="C633" i="1"/>
  <c r="F291" i="4"/>
  <c r="C287" i="1"/>
  <c r="H629" i="1"/>
  <c r="G629" i="1"/>
  <c r="H407" i="1"/>
  <c r="G407" i="1"/>
  <c r="B278" i="9" l="1"/>
  <c r="F641" i="4"/>
  <c r="C635" i="1"/>
  <c r="G408" i="1"/>
  <c r="H408" i="1"/>
  <c r="H286" i="1"/>
  <c r="G286" i="1"/>
  <c r="H287" i="1"/>
  <c r="G287" i="1"/>
  <c r="G633" i="1"/>
  <c r="H633" i="1"/>
  <c r="D635" i="1"/>
  <c r="D642" i="4"/>
  <c r="F640" i="4"/>
  <c r="C634" i="1"/>
  <c r="M3" i="9"/>
  <c r="I8" i="3"/>
  <c r="F414" i="4"/>
  <c r="C409" i="1"/>
  <c r="F415" i="4"/>
  <c r="C410" i="1"/>
  <c r="E642" i="4"/>
  <c r="E645" i="4" s="1"/>
  <c r="D634" i="1"/>
  <c r="I18" i="3" l="1"/>
  <c r="D639" i="1"/>
  <c r="D646" i="4"/>
  <c r="F642" i="4"/>
  <c r="C636" i="1"/>
  <c r="H409" i="1"/>
  <c r="G409" i="1"/>
  <c r="H634" i="1"/>
  <c r="G634" i="1"/>
  <c r="H635" i="1"/>
  <c r="G635" i="1"/>
  <c r="E646" i="4"/>
  <c r="D636" i="1"/>
  <c r="H410" i="1"/>
  <c r="G410" i="1"/>
  <c r="D645" i="4"/>
  <c r="F645" i="4" l="1"/>
  <c r="H18" i="3"/>
  <c r="C639" i="1"/>
  <c r="I19" i="3"/>
  <c r="D640" i="1"/>
  <c r="G276" i="9"/>
  <c r="E276" i="9" s="1"/>
  <c r="B276" i="9" s="1"/>
  <c r="F646" i="4"/>
  <c r="H19" i="3"/>
  <c r="C640" i="1"/>
  <c r="G636" i="1"/>
  <c r="H636" i="1"/>
  <c r="H7" i="3" l="1"/>
  <c r="J3" i="9" s="1"/>
  <c r="H640" i="1"/>
  <c r="G640" i="1"/>
  <c r="H639" i="1"/>
  <c r="G639" i="1"/>
  <c r="G274" i="9" l="1"/>
  <c r="M272" i="9"/>
  <c r="H274" i="9"/>
  <c r="L272" i="9"/>
  <c r="H18" i="9"/>
  <c r="G18" i="9"/>
  <c r="E18" i="9" s="1"/>
  <c r="B18" i="9" s="1"/>
  <c r="J5" i="9"/>
  <c r="L16" i="9"/>
  <c r="I7" i="9"/>
  <c r="K13" i="9"/>
  <c r="K10" i="9"/>
  <c r="G16" i="9"/>
  <c r="J8" i="9"/>
  <c r="I13" i="9"/>
  <c r="H15" i="9"/>
  <c r="J17" i="9"/>
  <c r="I6" i="9"/>
  <c r="K12" i="9"/>
  <c r="G17" i="9"/>
  <c r="K9" i="9"/>
  <c r="L15" i="9"/>
  <c r="K6" i="9"/>
  <c r="J11" i="9"/>
  <c r="I17" i="9"/>
  <c r="I9" i="9"/>
  <c r="G15" i="9"/>
  <c r="J9" i="9"/>
  <c r="I8" i="9"/>
  <c r="M15" i="9"/>
  <c r="K7" i="9"/>
  <c r="J12" i="9"/>
  <c r="K8" i="9"/>
  <c r="J13" i="9"/>
  <c r="K5" i="9"/>
  <c r="J10" i="9"/>
  <c r="M16" i="9"/>
  <c r="J7" i="9"/>
  <c r="I12" i="9"/>
  <c r="I5" i="9"/>
  <c r="K11" i="9"/>
  <c r="H16" i="9"/>
  <c r="J6" i="9"/>
  <c r="I11" i="9"/>
  <c r="H17" i="9"/>
  <c r="E10" i="9" l="1"/>
  <c r="B10" i="9" s="1"/>
  <c r="E16" i="9"/>
  <c r="F272" i="9"/>
  <c r="F20" i="9" s="1"/>
  <c r="E15" i="9"/>
  <c r="E274" i="9"/>
  <c r="B274" i="9" s="1"/>
  <c r="E8" i="9"/>
  <c r="B8" i="9" s="1"/>
  <c r="E12" i="9"/>
  <c r="B12" i="9" s="1"/>
  <c r="E13" i="9"/>
  <c r="B13" i="9" s="1"/>
  <c r="B272" i="9"/>
  <c r="F16" i="9"/>
  <c r="E11" i="9"/>
  <c r="B11" i="9" s="1"/>
  <c r="E5" i="9"/>
  <c r="E17" i="9"/>
  <c r="B17" i="9" s="1"/>
  <c r="E9" i="9"/>
  <c r="B9" i="9" s="1"/>
  <c r="F15" i="9"/>
  <c r="E6" i="9"/>
  <c r="B6" i="9" s="1"/>
  <c r="E7" i="9"/>
  <c r="B7" i="9" s="1"/>
  <c r="B16" i="9" l="1"/>
  <c r="E20" i="9"/>
  <c r="I7" i="3" s="1"/>
  <c r="F14" i="9"/>
  <c r="F3" i="9" s="1"/>
  <c r="E14" i="9"/>
  <c r="E4" i="9"/>
  <c r="B5" i="9"/>
  <c r="B1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<sst xmlns="http://schemas.openxmlformats.org/spreadsheetml/2006/main" count="4374" uniqueCount="3426">
  <si>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</si>
  <si>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</si>
  <si>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</si>
  <si>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</si>
  <si>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</si>
  <si>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</si>
  <si>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</si>
  <si>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</si>
  <si>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</si>
  <si>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</si>
  <si>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</si>
  <si>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</si>
  <si>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</si>
  <si>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</si>
  <si>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</si>
  <si>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</si>
  <si>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</si>
  <si>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</si>
  <si>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</si>
  <si>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</si>
  <si>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</si>
  <si>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</si>
  <si>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</si>
  <si>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</si>
  <si>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</si>
  <si>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</si>
  <si>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</si>
  <si>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</si>
  <si>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</si>
  <si>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</si>
  <si>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</si>
  <si>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GRAD SISAK</t>
  </si>
  <si>
    <t>BILANCA</t>
  </si>
  <si>
    <t>RAS funkcijski</t>
  </si>
  <si>
    <t>Razina:</t>
  </si>
  <si>
    <t>23</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</si>
  <si>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</si>
  <si>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</si>
  <si>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</si>
  <si>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</si>
  <si>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</si>
  <si>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</si>
  <si>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</si>
  <si>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</si>
  <si>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</si>
  <si>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</si>
  <si>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</si>
  <si>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</si>
  <si>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</si>
  <si>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28854 - GRAD SISAK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</si>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</sst>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64985946.38000001</v>
      </c>
      <c r="D2" s="6">
        <f>'PR-RAS'!E6</f>
        <v>77177504.900000006</v>
      </c>
      <c r="E2" s="6">
        <v>0</v>
      </c>
      <c r="F2" s="6">
        <v>0</v>
      </c>
      <c r="G2" s="7">
        <f t="shared" ref="G2:G264" si="0">(B2/1000)*(C2*1+D2*2)</f>
        <v>219340.95618000001</v>
      </c>
      <c r="H2" s="7">
        <f t="shared" ref="H2:H264" si="1">ABS(C2-ROUND(C2,0))+ABS(D2-ROUND(D2,0))</f>
        <v>0.48000000417232513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19073941.830000002</v>
      </c>
      <c r="D3" s="1">
        <f>'PR-RAS'!E7</f>
        <v>25747232.120000001</v>
      </c>
      <c r="E3" s="1">
        <v>0</v>
      </c>
      <c r="F3" s="1">
        <v>0</v>
      </c>
      <c r="G3" s="2">
        <f t="shared" si="0"/>
        <v>141136.81214000002</v>
      </c>
      <c r="H3" s="2">
        <f t="shared" si="1"/>
        <v>0.28999999910593033</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17981691.920000002</v>
      </c>
      <c r="D4" s="1">
        <f>'PR-RAS'!E8</f>
        <v>24473593.32</v>
      </c>
      <c r="E4" s="1">
        <v>0</v>
      </c>
      <c r="F4" s="1">
        <v>0</v>
      </c>
      <c r="G4" s="2">
        <f t="shared" si="0"/>
        <v>200786.63568000001</v>
      </c>
      <c r="H4" s="2">
        <f t="shared" si="1"/>
        <v>0.39999999850988388</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16562205.470000001</v>
      </c>
      <c r="D5" s="1">
        <f>'PR-RAS'!E9</f>
        <v>22820865.129999999</v>
      </c>
      <c r="E5" s="1">
        <v>0</v>
      </c>
      <c r="F5" s="1">
        <v>0</v>
      </c>
      <c r="G5" s="2">
        <f t="shared" si="0"/>
        <v>248815.74291999999</v>
      </c>
      <c r="H5" s="2">
        <f t="shared" si="1"/>
        <v>0.59999999962747097</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1349230.26</v>
      </c>
      <c r="D6" s="1">
        <f>'PR-RAS'!E10</f>
        <v>1580836.33</v>
      </c>
      <c r="E6" s="1">
        <v>0</v>
      </c>
      <c r="F6" s="1">
        <v>0</v>
      </c>
      <c r="G6" s="2">
        <f t="shared" si="0"/>
        <v>22554.514599999999</v>
      </c>
      <c r="H6" s="2">
        <f t="shared" si="1"/>
        <v>0.59000000008381903</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496133.77</v>
      </c>
      <c r="D7" s="1">
        <f>'PR-RAS'!E11</f>
        <v>626045.93999999994</v>
      </c>
      <c r="E7" s="1">
        <v>0</v>
      </c>
      <c r="F7" s="1">
        <v>0</v>
      </c>
      <c r="G7" s="2">
        <f t="shared" si="0"/>
        <v>10489.3539</v>
      </c>
      <c r="H7" s="2">
        <f t="shared" si="1"/>
        <v>0.2900000000372529</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648701.73</v>
      </c>
      <c r="D8" s="1">
        <f>'PR-RAS'!E12</f>
        <v>821190.54</v>
      </c>
      <c r="E8" s="1">
        <v>0</v>
      </c>
      <c r="F8" s="1">
        <v>0</v>
      </c>
      <c r="G8" s="2">
        <f t="shared" si="0"/>
        <v>16037.579670000001</v>
      </c>
      <c r="H8" s="2">
        <f t="shared" si="1"/>
        <v>0.72999999998137355</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720976.05</v>
      </c>
      <c r="D9" s="1">
        <f>'PR-RAS'!E13</f>
        <v>901301.24</v>
      </c>
      <c r="E9" s="1">
        <v>0</v>
      </c>
      <c r="F9" s="1">
        <v>0</v>
      </c>
      <c r="G9" s="2">
        <f t="shared" si="0"/>
        <v>20188.628240000002</v>
      </c>
      <c r="H9" s="2">
        <f t="shared" si="1"/>
        <v>0.2900000000372529</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4619.8900000000003</v>
      </c>
      <c r="D10" s="1">
        <f>'PR-RAS'!E14</f>
        <v>24320.45</v>
      </c>
      <c r="E10" s="1">
        <v>0</v>
      </c>
      <c r="F10" s="1">
        <v>0</v>
      </c>
      <c r="G10" s="2">
        <f t="shared" si="0"/>
        <v>479.34710999999999</v>
      </c>
      <c r="H10" s="2">
        <f t="shared" si="1"/>
        <v>0.56000000000040018</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1800175.25</v>
      </c>
      <c r="D11" s="1">
        <f>'PR-RAS'!E15</f>
        <v>2300966.31</v>
      </c>
      <c r="E11" s="1">
        <v>0</v>
      </c>
      <c r="F11" s="1">
        <v>0</v>
      </c>
      <c r="G11" s="2">
        <f t="shared" si="0"/>
        <v>64021.078700000005</v>
      </c>
      <c r="H11" s="2">
        <f t="shared" si="1"/>
        <v>0.56000000005587935</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919269.2699999999</v>
      </c>
      <c r="D19" s="1">
        <f>'PR-RAS'!E23</f>
        <v>1083128.4099999999</v>
      </c>
      <c r="E19" s="1">
        <v>0</v>
      </c>
      <c r="F19" s="1">
        <v>0</v>
      </c>
      <c r="G19" s="2">
        <f t="shared" si="0"/>
        <v>55539.469619999996</v>
      </c>
      <c r="H19" s="2">
        <f t="shared" si="1"/>
        <v>0.6799999998183921</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4048.33</v>
      </c>
      <c r="D20" s="1">
        <f>'PR-RAS'!E24</f>
        <v>5536.28</v>
      </c>
      <c r="E20" s="1">
        <v>0</v>
      </c>
      <c r="F20" s="1">
        <v>0</v>
      </c>
      <c r="G20" s="2">
        <f t="shared" si="0"/>
        <v>287.29690999999997</v>
      </c>
      <c r="H20" s="2">
        <f t="shared" si="1"/>
        <v>0.60999999999967258</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915220.94</v>
      </c>
      <c r="D23" s="1">
        <f>'PR-RAS'!E27</f>
        <v>1077592.1299999999</v>
      </c>
      <c r="E23" s="1">
        <v>0</v>
      </c>
      <c r="F23" s="1">
        <v>0</v>
      </c>
      <c r="G23" s="2">
        <f t="shared" si="0"/>
        <v>67548.914399999994</v>
      </c>
      <c r="H23" s="2">
        <f t="shared" si="1"/>
        <v>0.18999999994412065</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172980.63999999998</v>
      </c>
      <c r="D25" s="1">
        <f>'PR-RAS'!E29</f>
        <v>190510.38999999998</v>
      </c>
      <c r="E25" s="1">
        <v>0</v>
      </c>
      <c r="F25" s="1">
        <v>0</v>
      </c>
      <c r="G25" s="2">
        <f t="shared" si="0"/>
        <v>13296.034079999998</v>
      </c>
      <c r="H25" s="2">
        <f t="shared" si="1"/>
        <v>0.75</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172863.84</v>
      </c>
      <c r="D27" s="1">
        <f>'PR-RAS'!E31</f>
        <v>190500.53</v>
      </c>
      <c r="E27" s="1">
        <v>0</v>
      </c>
      <c r="F27" s="1">
        <v>0</v>
      </c>
      <c r="G27" s="2">
        <f t="shared" si="0"/>
        <v>14400.4874</v>
      </c>
      <c r="H27" s="2">
        <f t="shared" si="1"/>
        <v>0.63000000000465661</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116.8</v>
      </c>
      <c r="D29" s="1">
        <f>'PR-RAS'!E33</f>
        <v>9.86</v>
      </c>
      <c r="E29" s="1">
        <v>0</v>
      </c>
      <c r="F29" s="1">
        <v>0</v>
      </c>
      <c r="G29" s="2">
        <f t="shared" si="0"/>
        <v>3.8225599999999997</v>
      </c>
      <c r="H29" s="2">
        <f t="shared" si="1"/>
        <v>0.34000000000000341</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32582376.18</v>
      </c>
      <c r="D46" s="1">
        <f>'PR-RAS'!E50</f>
        <v>37185206.120000005</v>
      </c>
      <c r="E46" s="1">
        <v>0</v>
      </c>
      <c r="F46" s="1">
        <v>0</v>
      </c>
      <c r="G46" s="2">
        <f t="shared" si="0"/>
        <v>4812875.4789000005</v>
      </c>
      <c r="H46" s="2">
        <f t="shared" si="1"/>
        <v>0.30000000447034836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8768048.1400000006</v>
      </c>
      <c r="D55" s="1">
        <f>'PR-RAS'!E59</f>
        <v>6686944.6500000004</v>
      </c>
      <c r="E55" s="1">
        <v>0</v>
      </c>
      <c r="F55" s="1">
        <v>0</v>
      </c>
      <c r="G55" s="2">
        <f t="shared" si="0"/>
        <v>1195664.62176</v>
      </c>
      <c r="H55" s="2">
        <f t="shared" si="1"/>
        <v>0.49000000022351742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1563429.6</v>
      </c>
      <c r="D56" s="1">
        <f>'PR-RAS'!E60</f>
        <v>2556336.92</v>
      </c>
      <c r="E56" s="1">
        <v>0</v>
      </c>
      <c r="F56" s="1">
        <v>0</v>
      </c>
      <c r="G56" s="2">
        <f t="shared" si="0"/>
        <v>367185.68919999996</v>
      </c>
      <c r="H56" s="2">
        <f t="shared" si="1"/>
        <v>0.47999999998137355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7204618.54</v>
      </c>
      <c r="D57" s="1">
        <f>'PR-RAS'!E61</f>
        <v>4130607.73</v>
      </c>
      <c r="E57" s="1">
        <v>0</v>
      </c>
      <c r="F57" s="1">
        <v>0</v>
      </c>
      <c r="G57" s="2">
        <f t="shared" si="0"/>
        <v>866086.70400000003</v>
      </c>
      <c r="H57" s="2">
        <f t="shared" si="1"/>
        <v>0.72999999998137355</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919171.39</v>
      </c>
      <c r="D58" s="1">
        <f>'PR-RAS'!E62</f>
        <v>936217.84000000008</v>
      </c>
      <c r="E58" s="1">
        <v>0</v>
      </c>
      <c r="F58" s="1">
        <v>0</v>
      </c>
      <c r="G58" s="2">
        <f t="shared" si="0"/>
        <v>159121.60299000001</v>
      </c>
      <c r="H58" s="2">
        <f t="shared" si="1"/>
        <v>0.54999999993015081</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822254.61</v>
      </c>
      <c r="D59" s="1">
        <f>'PR-RAS'!E63</f>
        <v>378880.55</v>
      </c>
      <c r="E59" s="1">
        <v>0</v>
      </c>
      <c r="F59" s="1">
        <v>0</v>
      </c>
      <c r="G59" s="2">
        <f t="shared" si="0"/>
        <v>91640.911179999996</v>
      </c>
      <c r="H59" s="2">
        <f t="shared" si="1"/>
        <v>0.84000000002561137</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96916.78</v>
      </c>
      <c r="D60" s="1">
        <f>'PR-RAS'!E64</f>
        <v>557337.29</v>
      </c>
      <c r="E60" s="1">
        <v>0</v>
      </c>
      <c r="F60" s="1">
        <v>0</v>
      </c>
      <c r="G60" s="2">
        <f t="shared" si="0"/>
        <v>71483.890240000008</v>
      </c>
      <c r="H60" s="2">
        <f t="shared" si="1"/>
        <v>0.51000000003841706</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1417504.95</v>
      </c>
      <c r="D61" s="1">
        <f>'PR-RAS'!E65</f>
        <v>1165695.79</v>
      </c>
      <c r="E61" s="1">
        <v>0</v>
      </c>
      <c r="F61" s="1">
        <v>0</v>
      </c>
      <c r="G61" s="2">
        <f t="shared" si="0"/>
        <v>224933.79180000001</v>
      </c>
      <c r="H61" s="2">
        <f t="shared" si="1"/>
        <v>0.26000000000931323</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1248180.95</v>
      </c>
      <c r="D62" s="1">
        <f>'PR-RAS'!E66</f>
        <v>1006428.79</v>
      </c>
      <c r="E62" s="1">
        <v>0</v>
      </c>
      <c r="F62" s="1">
        <v>0</v>
      </c>
      <c r="G62" s="2">
        <f t="shared" si="0"/>
        <v>198923.35033000002</v>
      </c>
      <c r="H62" s="2">
        <f t="shared" si="1"/>
        <v>0.26000000000931323</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169324</v>
      </c>
      <c r="D63" s="1">
        <f>'PR-RAS'!E67</f>
        <v>159267</v>
      </c>
      <c r="E63" s="1">
        <v>0</v>
      </c>
      <c r="F63" s="1">
        <v>0</v>
      </c>
      <c r="G63" s="2">
        <f t="shared" si="0"/>
        <v>30247.196</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12003751.949999999</v>
      </c>
      <c r="D64" s="1">
        <f>'PR-RAS'!E68</f>
        <v>18729725.640000001</v>
      </c>
      <c r="E64" s="1">
        <v>0</v>
      </c>
      <c r="F64" s="1">
        <v>0</v>
      </c>
      <c r="G64" s="2">
        <f t="shared" si="0"/>
        <v>3116181.8034900003</v>
      </c>
      <c r="H64" s="2">
        <f t="shared" si="1"/>
        <v>0.41000000014901161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10562097.83</v>
      </c>
      <c r="D65" s="1">
        <f>'PR-RAS'!E69</f>
        <v>13030827.74</v>
      </c>
      <c r="E65" s="1">
        <v>0</v>
      </c>
      <c r="F65" s="1">
        <v>0</v>
      </c>
      <c r="G65" s="2">
        <f t="shared" si="0"/>
        <v>2343920.21184</v>
      </c>
      <c r="H65" s="2">
        <f t="shared" si="1"/>
        <v>0.42999999970197678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1441654.12</v>
      </c>
      <c r="D66" s="1">
        <f>'PR-RAS'!E70</f>
        <v>5698897.9000000004</v>
      </c>
      <c r="E66" s="1">
        <v>0</v>
      </c>
      <c r="F66" s="1">
        <v>0</v>
      </c>
      <c r="G66" s="2">
        <f t="shared" si="0"/>
        <v>834564.2448000001</v>
      </c>
      <c r="H66" s="2">
        <f t="shared" si="1"/>
        <v>0.21999999973922968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9473899.75</v>
      </c>
      <c r="D70" s="1">
        <f>'PR-RAS'!E74</f>
        <v>9666622.1999999993</v>
      </c>
      <c r="E70" s="1">
        <v>0</v>
      </c>
      <c r="F70" s="1">
        <v>0</v>
      </c>
      <c r="G70" s="2">
        <f t="shared" si="0"/>
        <v>1987692.9463500001</v>
      </c>
      <c r="H70" s="2">
        <f t="shared" si="1"/>
        <v>0.44999999925494194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1705702.28</v>
      </c>
      <c r="D71" s="1">
        <f>'PR-RAS'!E75</f>
        <v>545720.93999999994</v>
      </c>
      <c r="E71" s="1">
        <v>0</v>
      </c>
      <c r="F71" s="1">
        <v>0</v>
      </c>
      <c r="G71" s="2">
        <f t="shared" si="0"/>
        <v>195800.09120000002</v>
      </c>
      <c r="H71" s="2">
        <f t="shared" si="1"/>
        <v>0.34000000008381903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7768197.4699999997</v>
      </c>
      <c r="D72" s="1">
        <f>'PR-RAS'!E76</f>
        <v>9120901.2599999998</v>
      </c>
      <c r="E72" s="1">
        <v>0</v>
      </c>
      <c r="F72" s="1">
        <v>0</v>
      </c>
      <c r="G72" s="2">
        <f t="shared" si="0"/>
        <v>1846709.9992899997</v>
      </c>
      <c r="H72" s="2">
        <f t="shared" si="1"/>
        <v>0.72999999951571226</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2023570.24</v>
      </c>
      <c r="D78" s="1">
        <f>'PR-RAS'!E82</f>
        <v>2096597.4100000001</v>
      </c>
      <c r="E78" s="1">
        <v>0</v>
      </c>
      <c r="F78" s="1">
        <v>0</v>
      </c>
      <c r="G78" s="2">
        <f t="shared" si="0"/>
        <v>478690.90962000005</v>
      </c>
      <c r="H78" s="2">
        <f t="shared" si="1"/>
        <v>0.65000000013969839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130482.66</v>
      </c>
      <c r="D79" s="1">
        <f>'PR-RAS'!E83</f>
        <v>131852.63</v>
      </c>
      <c r="E79" s="1">
        <v>0</v>
      </c>
      <c r="F79" s="1">
        <v>0</v>
      </c>
      <c r="G79" s="2">
        <f t="shared" si="0"/>
        <v>30746.657760000002</v>
      </c>
      <c r="H79" s="2">
        <f t="shared" si="1"/>
        <v>0.70999999999185093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106414.48</v>
      </c>
      <c r="D81" s="1">
        <f>'PR-RAS'!E85</f>
        <v>46272.76</v>
      </c>
      <c r="E81" s="1">
        <v>0</v>
      </c>
      <c r="F81" s="1">
        <v>0</v>
      </c>
      <c r="G81" s="2">
        <f t="shared" si="0"/>
        <v>15916.800000000001</v>
      </c>
      <c r="H81" s="2">
        <f t="shared" si="1"/>
        <v>0.7199999999938882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24068.18</v>
      </c>
      <c r="D82" s="1">
        <f>'PR-RAS'!E86</f>
        <v>85544.67</v>
      </c>
      <c r="E82" s="1">
        <v>0</v>
      </c>
      <c r="F82" s="1">
        <v>0</v>
      </c>
      <c r="G82" s="2">
        <f t="shared" si="0"/>
        <v>15807.759119999999</v>
      </c>
      <c r="H82" s="2">
        <f t="shared" si="1"/>
        <v>0.51000000000203727</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35.200000000000003</v>
      </c>
      <c r="E84" s="1">
        <v>0</v>
      </c>
      <c r="F84" s="1">
        <v>0</v>
      </c>
      <c r="G84" s="2">
        <f t="shared" si="0"/>
        <v>5.8432000000000004</v>
      </c>
      <c r="H84" s="2">
        <f t="shared" si="1"/>
        <v>0.20000000000000284</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1893087.58</v>
      </c>
      <c r="D87" s="1">
        <f>'PR-RAS'!E91</f>
        <v>1964744.78</v>
      </c>
      <c r="E87" s="1">
        <v>0</v>
      </c>
      <c r="F87" s="1">
        <v>0</v>
      </c>
      <c r="G87" s="2">
        <f t="shared" si="0"/>
        <v>500741.63404000003</v>
      </c>
      <c r="H87" s="2">
        <f t="shared" si="1"/>
        <v>0.63999999989755452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26890</v>
      </c>
      <c r="D88" s="1">
        <f>'PR-RAS'!E92</f>
        <v>29977.95</v>
      </c>
      <c r="E88" s="1">
        <v>0</v>
      </c>
      <c r="F88" s="1">
        <v>0</v>
      </c>
      <c r="G88" s="2">
        <f t="shared" si="0"/>
        <v>7555.5932999999986</v>
      </c>
      <c r="H88" s="2">
        <f t="shared" si="1"/>
        <v>4.9999999999272404E-2</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387047.67999999999</v>
      </c>
      <c r="D89" s="1">
        <f>'PR-RAS'!E93</f>
        <v>815990.09</v>
      </c>
      <c r="E89" s="1">
        <v>0</v>
      </c>
      <c r="F89" s="1">
        <v>0</v>
      </c>
      <c r="G89" s="2">
        <f t="shared" si="0"/>
        <v>177674.45167999997</v>
      </c>
      <c r="H89" s="2">
        <f t="shared" si="1"/>
        <v>0.40999999997438863</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1458693.61</v>
      </c>
      <c r="D90" s="1">
        <f>'PR-RAS'!E94</f>
        <v>1082537.8500000001</v>
      </c>
      <c r="E90" s="1">
        <v>0</v>
      </c>
      <c r="F90" s="1">
        <v>0</v>
      </c>
      <c r="G90" s="2">
        <f t="shared" si="0"/>
        <v>322515.46859</v>
      </c>
      <c r="H90" s="2">
        <f t="shared" si="1"/>
        <v>0.53999999980442226</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3027.02</v>
      </c>
      <c r="D92" s="1">
        <f>'PR-RAS'!E96</f>
        <v>18561.66</v>
      </c>
      <c r="E92" s="1">
        <v>0</v>
      </c>
      <c r="F92" s="1">
        <v>0</v>
      </c>
      <c r="G92" s="2">
        <f t="shared" si="0"/>
        <v>3653.6809399999997</v>
      </c>
      <c r="H92" s="2">
        <f t="shared" si="1"/>
        <v>0.36000000000012733</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17429.27</v>
      </c>
      <c r="D93" s="1">
        <f>'PR-RAS'!E97</f>
        <v>17677.23</v>
      </c>
      <c r="E93" s="1">
        <v>0</v>
      </c>
      <c r="F93" s="1">
        <v>0</v>
      </c>
      <c r="G93" s="2">
        <f t="shared" si="0"/>
        <v>4856.1031599999997</v>
      </c>
      <c r="H93" s="2">
        <f t="shared" si="1"/>
        <v>0.5</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10367531.17</v>
      </c>
      <c r="D102" s="1">
        <f>'PR-RAS'!E106</f>
        <v>11181000.460000001</v>
      </c>
      <c r="E102" s="1">
        <v>0</v>
      </c>
      <c r="F102" s="1">
        <v>0</v>
      </c>
      <c r="G102" s="2">
        <f t="shared" si="0"/>
        <v>3305682.7410900006</v>
      </c>
      <c r="H102" s="2">
        <f t="shared" si="1"/>
        <v>0.63000000081956387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53228.79</v>
      </c>
      <c r="D103" s="1">
        <f>'PR-RAS'!E107</f>
        <v>51840.26</v>
      </c>
      <c r="E103" s="1">
        <v>0</v>
      </c>
      <c r="F103" s="1">
        <v>0</v>
      </c>
      <c r="G103" s="2">
        <f t="shared" si="0"/>
        <v>16004.749619999999</v>
      </c>
      <c r="H103" s="2">
        <f t="shared" si="1"/>
        <v>0.47000000000116415</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44250.080000000002</v>
      </c>
      <c r="D105" s="1">
        <f>'PR-RAS'!E109</f>
        <v>44497.93</v>
      </c>
      <c r="E105" s="1">
        <v>0</v>
      </c>
      <c r="F105" s="1">
        <v>0</v>
      </c>
      <c r="G105" s="2">
        <f t="shared" si="0"/>
        <v>13857.57776</v>
      </c>
      <c r="H105" s="2">
        <f t="shared" si="1"/>
        <v>0.15000000000145519</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5326.72</v>
      </c>
      <c r="D106" s="1">
        <f>'PR-RAS'!E110</f>
        <v>1371.19</v>
      </c>
      <c r="E106" s="1">
        <v>0</v>
      </c>
      <c r="F106" s="1">
        <v>0</v>
      </c>
      <c r="G106" s="2">
        <f t="shared" si="0"/>
        <v>847.25549999999998</v>
      </c>
      <c r="H106" s="2">
        <f t="shared" si="1"/>
        <v>0.46999999999979991</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3651.99</v>
      </c>
      <c r="D107" s="1">
        <f>'PR-RAS'!E111</f>
        <v>5971.14</v>
      </c>
      <c r="E107" s="1">
        <v>0</v>
      </c>
      <c r="F107" s="1">
        <v>0</v>
      </c>
      <c r="G107" s="2">
        <f t="shared" si="0"/>
        <v>1652.99262</v>
      </c>
      <c r="H107" s="2">
        <f t="shared" si="1"/>
        <v>0.1500000000005457</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2072441.79</v>
      </c>
      <c r="D108" s="1">
        <f>'PR-RAS'!E112</f>
        <v>1925449.9700000002</v>
      </c>
      <c r="E108" s="1">
        <v>0</v>
      </c>
      <c r="F108" s="1">
        <v>0</v>
      </c>
      <c r="G108" s="2">
        <f t="shared" si="0"/>
        <v>633797.56511000008</v>
      </c>
      <c r="H108" s="2">
        <f t="shared" si="1"/>
        <v>0.23999999975785613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3494.41</v>
      </c>
      <c r="D110" s="1">
        <f>'PR-RAS'!E114</f>
        <v>3923.93</v>
      </c>
      <c r="E110" s="1">
        <v>0</v>
      </c>
      <c r="F110" s="1">
        <v>0</v>
      </c>
      <c r="G110" s="2">
        <f t="shared" si="0"/>
        <v>1236.3074300000001</v>
      </c>
      <c r="H110" s="2">
        <f t="shared" si="1"/>
        <v>0.48000000000001819</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133759.48000000001</v>
      </c>
      <c r="D111" s="1">
        <f>'PR-RAS'!E115</f>
        <v>102851.18</v>
      </c>
      <c r="E111" s="1">
        <v>0</v>
      </c>
      <c r="F111" s="1">
        <v>0</v>
      </c>
      <c r="G111" s="2">
        <f t="shared" si="0"/>
        <v>37340.802399999993</v>
      </c>
      <c r="H111" s="2">
        <f t="shared" si="1"/>
        <v>0.66000000000349246</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1935187.9</v>
      </c>
      <c r="D113" s="1">
        <f>'PR-RAS'!E117</f>
        <v>1818674.86</v>
      </c>
      <c r="E113" s="1">
        <v>0</v>
      </c>
      <c r="F113" s="1">
        <v>0</v>
      </c>
      <c r="G113" s="2">
        <f t="shared" si="0"/>
        <v>624124.21344000008</v>
      </c>
      <c r="H113" s="2">
        <f t="shared" si="1"/>
        <v>0.23999999999068677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8241860.5899999999</v>
      </c>
      <c r="D116" s="1">
        <f>'PR-RAS'!E120</f>
        <v>9203710.2300000004</v>
      </c>
      <c r="E116" s="1">
        <v>0</v>
      </c>
      <c r="F116" s="1">
        <v>0</v>
      </c>
      <c r="G116" s="2">
        <f t="shared" si="0"/>
        <v>3064667.3207500004</v>
      </c>
      <c r="H116" s="2">
        <f t="shared" si="1"/>
        <v>0.64000000059604645</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138937.62</v>
      </c>
      <c r="D117" s="1">
        <f>'PR-RAS'!E121</f>
        <v>1013085.67</v>
      </c>
      <c r="E117" s="1">
        <v>0</v>
      </c>
      <c r="F117" s="1">
        <v>0</v>
      </c>
      <c r="G117" s="2">
        <f t="shared" si="0"/>
        <v>251152.63936</v>
      </c>
      <c r="H117" s="2">
        <f t="shared" si="1"/>
        <v>0.7099999999627471</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8102922.9699999997</v>
      </c>
      <c r="D118" s="1">
        <f>'PR-RAS'!E122</f>
        <v>8190624.5599999996</v>
      </c>
      <c r="E118" s="1">
        <v>0</v>
      </c>
      <c r="F118" s="1">
        <v>0</v>
      </c>
      <c r="G118" s="2">
        <f t="shared" si="0"/>
        <v>2864648.1345299999</v>
      </c>
      <c r="H118" s="2">
        <f t="shared" si="1"/>
        <v>0.47000000067055225</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635151.32000000007</v>
      </c>
      <c r="D120" s="1">
        <f>'PR-RAS'!E124</f>
        <v>709009.57</v>
      </c>
      <c r="E120" s="1">
        <v>0</v>
      </c>
      <c r="F120" s="1">
        <v>0</v>
      </c>
      <c r="G120" s="2">
        <f t="shared" si="0"/>
        <v>244327.28473999997</v>
      </c>
      <c r="H120" s="2">
        <f t="shared" si="1"/>
        <v>0.75000000011641532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587376.41</v>
      </c>
      <c r="D121" s="1">
        <f>'PR-RAS'!E125</f>
        <v>673639.59</v>
      </c>
      <c r="E121" s="1">
        <v>0</v>
      </c>
      <c r="F121" s="1">
        <v>0</v>
      </c>
      <c r="G121" s="2">
        <f t="shared" si="0"/>
        <v>232158.67079999996</v>
      </c>
      <c r="H121" s="2">
        <f t="shared" si="1"/>
        <v>0.82000000006519258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10619.78</v>
      </c>
      <c r="D122" s="1">
        <f>'PR-RAS'!E126</f>
        <v>10258.24</v>
      </c>
      <c r="E122" s="1">
        <v>0</v>
      </c>
      <c r="F122" s="1">
        <v>0</v>
      </c>
      <c r="G122" s="2">
        <f t="shared" si="0"/>
        <v>3767.4874600000003</v>
      </c>
      <c r="H122" s="2">
        <f t="shared" si="1"/>
        <v>0.45999999999912689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576756.63</v>
      </c>
      <c r="D123" s="1">
        <f>'PR-RAS'!E127</f>
        <v>663381.35</v>
      </c>
      <c r="E123" s="1">
        <v>0</v>
      </c>
      <c r="F123" s="1">
        <v>0</v>
      </c>
      <c r="G123" s="2">
        <f t="shared" si="0"/>
        <v>232229.35826000001</v>
      </c>
      <c r="H123" s="2">
        <f t="shared" si="1"/>
        <v>0.71999999997206032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47774.91</v>
      </c>
      <c r="D124" s="1">
        <f>'PR-RAS'!E128</f>
        <v>35369.979999999996</v>
      </c>
      <c r="E124" s="1">
        <v>0</v>
      </c>
      <c r="F124" s="1">
        <v>0</v>
      </c>
      <c r="G124" s="2">
        <f t="shared" si="0"/>
        <v>14577.329009999999</v>
      </c>
      <c r="H124" s="2">
        <f t="shared" si="1"/>
        <v>0.11000000000058208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31466.87</v>
      </c>
      <c r="D125" s="1">
        <f>'PR-RAS'!E129</f>
        <v>16830.61</v>
      </c>
      <c r="E125" s="1">
        <v>0</v>
      </c>
      <c r="F125" s="1">
        <v>0</v>
      </c>
      <c r="G125" s="2">
        <f t="shared" si="0"/>
        <v>8075.8831599999994</v>
      </c>
      <c r="H125" s="2">
        <f t="shared" si="1"/>
        <v>0.52000000000043656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16308.04</v>
      </c>
      <c r="D126" s="1">
        <f>'PR-RAS'!E130</f>
        <v>18539.37</v>
      </c>
      <c r="E126" s="1">
        <v>0</v>
      </c>
      <c r="F126" s="1">
        <v>0</v>
      </c>
      <c r="G126" s="2">
        <f t="shared" si="0"/>
        <v>6673.3474999999999</v>
      </c>
      <c r="H126" s="2">
        <f t="shared" si="1"/>
        <v>0.40999999999985448</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303375.64</v>
      </c>
      <c r="D135" s="1">
        <f>'PR-RAS'!E139</f>
        <v>258459.22</v>
      </c>
      <c r="E135" s="1">
        <v>0</v>
      </c>
      <c r="F135" s="1">
        <v>0</v>
      </c>
      <c r="G135" s="2">
        <f t="shared" si="0"/>
        <v>109919.40672000001</v>
      </c>
      <c r="H135" s="2">
        <f t="shared" si="1"/>
        <v>0.57999999998719431</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89057.06</v>
      </c>
      <c r="D136" s="1">
        <f>'PR-RAS'!E140</f>
        <v>67184.549999999988</v>
      </c>
      <c r="E136" s="1">
        <v>0</v>
      </c>
      <c r="F136" s="1">
        <v>0</v>
      </c>
      <c r="G136" s="2">
        <f t="shared" si="0"/>
        <v>30162.531599999998</v>
      </c>
      <c r="H136" s="2">
        <f t="shared" si="1"/>
        <v>0.51000000000931323</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39498.800000000003</v>
      </c>
      <c r="D141" s="1">
        <f>'PR-RAS'!E145</f>
        <v>34057.96</v>
      </c>
      <c r="E141" s="1">
        <v>0</v>
      </c>
      <c r="F141" s="1">
        <v>0</v>
      </c>
      <c r="G141" s="2">
        <f t="shared" si="0"/>
        <v>15066.060800000001</v>
      </c>
      <c r="H141" s="2">
        <f t="shared" si="1"/>
        <v>0.23999999999796273</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49558.26</v>
      </c>
      <c r="D145" s="1">
        <f>'PR-RAS'!E149</f>
        <v>33126.589999999997</v>
      </c>
      <c r="E145" s="1">
        <v>0</v>
      </c>
      <c r="F145" s="1">
        <v>0</v>
      </c>
      <c r="G145" s="2">
        <f t="shared" si="0"/>
        <v>16676.84736</v>
      </c>
      <c r="H145" s="2">
        <f t="shared" si="1"/>
        <v>0.67000000000552973</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214318.58</v>
      </c>
      <c r="D146" s="1">
        <f>'PR-RAS'!E150</f>
        <v>191274.67</v>
      </c>
      <c r="E146" s="1">
        <v>0</v>
      </c>
      <c r="F146" s="1">
        <v>0</v>
      </c>
      <c r="G146" s="2">
        <f t="shared" si="0"/>
        <v>86545.848400000003</v>
      </c>
      <c r="H146" s="2">
        <f t="shared" si="1"/>
        <v>0.75</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39916434.469999999</v>
      </c>
      <c r="D147" s="1">
        <f>'PR-RAS'!E151</f>
        <v>48117832.230000004</v>
      </c>
      <c r="E147" s="1">
        <v>0</v>
      </c>
      <c r="F147" s="1">
        <v>0</v>
      </c>
      <c r="G147" s="2">
        <f t="shared" si="0"/>
        <v>19878206.443780001</v>
      </c>
      <c r="H147" s="2">
        <f t="shared" si="1"/>
        <v>0.70000000298023224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20873898.420000002</v>
      </c>
      <c r="D148" s="1">
        <f>'PR-RAS'!E152</f>
        <v>25934048.439999998</v>
      </c>
      <c r="E148" s="1">
        <v>0</v>
      </c>
      <c r="F148" s="1">
        <v>0</v>
      </c>
      <c r="G148" s="2">
        <f t="shared" si="0"/>
        <v>10693073.309099998</v>
      </c>
      <c r="H148" s="2">
        <f t="shared" si="1"/>
        <v>0.85999999940395355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17211298.510000002</v>
      </c>
      <c r="D149" s="1">
        <f>'PR-RAS'!E153</f>
        <v>21523894.059999999</v>
      </c>
      <c r="E149" s="1">
        <v>0</v>
      </c>
      <c r="F149" s="1">
        <v>0</v>
      </c>
      <c r="G149" s="2">
        <f t="shared" si="0"/>
        <v>8918344.8212399986</v>
      </c>
      <c r="H149" s="2">
        <f t="shared" si="1"/>
        <v>0.54999999701976776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16938452.77</v>
      </c>
      <c r="D150" s="1">
        <f>'PR-RAS'!E154</f>
        <v>21187435.07</v>
      </c>
      <c r="E150" s="1">
        <v>0</v>
      </c>
      <c r="F150" s="1">
        <v>0</v>
      </c>
      <c r="G150" s="2">
        <f t="shared" si="0"/>
        <v>8837685.1135899983</v>
      </c>
      <c r="H150" s="2">
        <f t="shared" si="1"/>
        <v>0.30000000074505806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78189.960000000006</v>
      </c>
      <c r="D152" s="1">
        <f>'PR-RAS'!E156</f>
        <v>96400.49</v>
      </c>
      <c r="E152" s="1">
        <v>0</v>
      </c>
      <c r="F152" s="1">
        <v>0</v>
      </c>
      <c r="G152" s="2">
        <f t="shared" si="0"/>
        <v>40919.631939999999</v>
      </c>
      <c r="H152" s="2">
        <f t="shared" si="1"/>
        <v>0.52999999999883585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194655.78</v>
      </c>
      <c r="D153" s="1">
        <f>'PR-RAS'!E157</f>
        <v>240058.5</v>
      </c>
      <c r="E153" s="1">
        <v>0</v>
      </c>
      <c r="F153" s="1">
        <v>0</v>
      </c>
      <c r="G153" s="2">
        <f t="shared" si="0"/>
        <v>102565.46256</v>
      </c>
      <c r="H153" s="2">
        <f t="shared" si="1"/>
        <v>0.72000000000116415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841536.47</v>
      </c>
      <c r="D154" s="1">
        <f>'PR-RAS'!E158</f>
        <v>897494.14</v>
      </c>
      <c r="E154" s="1">
        <v>0</v>
      </c>
      <c r="F154" s="1">
        <v>0</v>
      </c>
      <c r="G154" s="2">
        <f t="shared" si="0"/>
        <v>403388.28674999997</v>
      </c>
      <c r="H154" s="2">
        <f t="shared" si="1"/>
        <v>0.60999999998603016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2821063.44</v>
      </c>
      <c r="D155" s="1">
        <f>'PR-RAS'!E159</f>
        <v>3512660.24</v>
      </c>
      <c r="E155" s="1">
        <v>0</v>
      </c>
      <c r="F155" s="1">
        <v>0</v>
      </c>
      <c r="G155" s="2">
        <f t="shared" si="0"/>
        <v>1516343.12368</v>
      </c>
      <c r="H155" s="2">
        <f t="shared" si="1"/>
        <v>0.68000000016763806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77209.41</v>
      </c>
      <c r="D156" s="1">
        <f>'PR-RAS'!E160</f>
        <v>102339.06</v>
      </c>
      <c r="E156" s="1">
        <v>0</v>
      </c>
      <c r="F156" s="1">
        <v>0</v>
      </c>
      <c r="G156" s="2">
        <f t="shared" si="0"/>
        <v>43692.567150000003</v>
      </c>
      <c r="H156" s="2">
        <f t="shared" si="1"/>
        <v>0.47000000000116415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2743854.03</v>
      </c>
      <c r="D157" s="1">
        <f>'PR-RAS'!E161</f>
        <v>3410321.18</v>
      </c>
      <c r="E157" s="1">
        <v>0</v>
      </c>
      <c r="F157" s="1">
        <v>0</v>
      </c>
      <c r="G157" s="2">
        <f t="shared" si="0"/>
        <v>1492061.4368400001</v>
      </c>
      <c r="H157" s="2">
        <f t="shared" si="1"/>
        <v>0.2099999999627471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13979723.640000001</v>
      </c>
      <c r="D159" s="1">
        <f>'PR-RAS'!E163</f>
        <v>15568629.82</v>
      </c>
      <c r="E159" s="1">
        <v>0</v>
      </c>
      <c r="F159" s="1">
        <v>0</v>
      </c>
      <c r="G159" s="2">
        <f t="shared" si="0"/>
        <v>7128483.35824</v>
      </c>
      <c r="H159" s="2">
        <f t="shared" si="1"/>
        <v>0.53999999910593033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793975.83</v>
      </c>
      <c r="D160" s="1">
        <f>'PR-RAS'!E164</f>
        <v>765249.83</v>
      </c>
      <c r="E160" s="1">
        <v>0</v>
      </c>
      <c r="F160" s="1">
        <v>0</v>
      </c>
      <c r="G160" s="2">
        <f t="shared" si="0"/>
        <v>369591.60290999996</v>
      </c>
      <c r="H160" s="2">
        <f t="shared" si="1"/>
        <v>0.34000000008381903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74889.83</v>
      </c>
      <c r="D161" s="1">
        <f>'PR-RAS'!E165</f>
        <v>87591.8</v>
      </c>
      <c r="E161" s="1">
        <v>0</v>
      </c>
      <c r="F161" s="1">
        <v>0</v>
      </c>
      <c r="G161" s="2">
        <f t="shared" si="0"/>
        <v>40011.748800000001</v>
      </c>
      <c r="H161" s="2">
        <f t="shared" si="1"/>
        <v>0.36999999999534339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659465.18000000005</v>
      </c>
      <c r="D162" s="1">
        <f>'PR-RAS'!E166</f>
        <v>638736.81999999995</v>
      </c>
      <c r="E162" s="1">
        <v>0</v>
      </c>
      <c r="F162" s="1">
        <v>0</v>
      </c>
      <c r="G162" s="2">
        <f t="shared" si="0"/>
        <v>311847.15002</v>
      </c>
      <c r="H162" s="2">
        <f t="shared" si="1"/>
        <v>0.36000000010244548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48026.62</v>
      </c>
      <c r="D163" s="1">
        <f>'PR-RAS'!E167</f>
        <v>31372.48</v>
      </c>
      <c r="E163" s="1">
        <v>0</v>
      </c>
      <c r="F163" s="1">
        <v>0</v>
      </c>
      <c r="G163" s="2">
        <f t="shared" si="0"/>
        <v>17944.99596</v>
      </c>
      <c r="H163" s="2">
        <f t="shared" si="1"/>
        <v>0.8599999999969441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11594.2</v>
      </c>
      <c r="D164" s="1">
        <f>'PR-RAS'!E168</f>
        <v>7548.73</v>
      </c>
      <c r="E164" s="1">
        <v>0</v>
      </c>
      <c r="F164" s="1">
        <v>0</v>
      </c>
      <c r="G164" s="2">
        <f t="shared" si="0"/>
        <v>4350.7405799999997</v>
      </c>
      <c r="H164" s="2">
        <f t="shared" si="1"/>
        <v>0.47000000000116415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3197628.8400000003</v>
      </c>
      <c r="D165" s="1">
        <f>'PR-RAS'!E169</f>
        <v>3354177.27</v>
      </c>
      <c r="E165" s="1">
        <v>0</v>
      </c>
      <c r="F165" s="1">
        <v>0</v>
      </c>
      <c r="G165" s="2">
        <f t="shared" si="0"/>
        <v>1624581.2743200003</v>
      </c>
      <c r="H165" s="2">
        <f t="shared" si="1"/>
        <v>0.42999999970197678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361639.54</v>
      </c>
      <c r="D166" s="1">
        <f>'PR-RAS'!E170</f>
        <v>475167.04</v>
      </c>
      <c r="E166" s="1">
        <v>0</v>
      </c>
      <c r="F166" s="1">
        <v>0</v>
      </c>
      <c r="G166" s="2">
        <f t="shared" si="0"/>
        <v>216475.64729999998</v>
      </c>
      <c r="H166" s="2">
        <f t="shared" si="1"/>
        <v>0.5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1073608.3999999999</v>
      </c>
      <c r="D167" s="1">
        <f>'PR-RAS'!E171</f>
        <v>1122993.43</v>
      </c>
      <c r="E167" s="1">
        <v>0</v>
      </c>
      <c r="F167" s="1">
        <v>0</v>
      </c>
      <c r="G167" s="2">
        <f t="shared" si="0"/>
        <v>551052.81316000002</v>
      </c>
      <c r="H167" s="2">
        <f t="shared" si="1"/>
        <v>0.82999999984167516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1449063.86</v>
      </c>
      <c r="D168" s="1">
        <f>'PR-RAS'!E172</f>
        <v>1451395.07</v>
      </c>
      <c r="E168" s="1">
        <v>0</v>
      </c>
      <c r="F168" s="1">
        <v>0</v>
      </c>
      <c r="G168" s="2">
        <f t="shared" si="0"/>
        <v>726759.61800000002</v>
      </c>
      <c r="H168" s="2">
        <f t="shared" si="1"/>
        <v>0.2099999999627471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128867.18</v>
      </c>
      <c r="D169" s="1">
        <f>'PR-RAS'!E173</f>
        <v>158224.37</v>
      </c>
      <c r="E169" s="1">
        <v>0</v>
      </c>
      <c r="F169" s="1">
        <v>0</v>
      </c>
      <c r="G169" s="2">
        <f t="shared" si="0"/>
        <v>74813.074560000008</v>
      </c>
      <c r="H169" s="2">
        <f t="shared" si="1"/>
        <v>0.54999999998835847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41965.97</v>
      </c>
      <c r="D170" s="1">
        <f>'PR-RAS'!E174</f>
        <v>99067.6</v>
      </c>
      <c r="E170" s="1">
        <v>0</v>
      </c>
      <c r="F170" s="1">
        <v>0</v>
      </c>
      <c r="G170" s="2">
        <f t="shared" si="0"/>
        <v>40577.097730000001</v>
      </c>
      <c r="H170" s="2">
        <f t="shared" si="1"/>
        <v>0.42999999999301508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142483.89000000001</v>
      </c>
      <c r="D172" s="1">
        <f>'PR-RAS'!E176</f>
        <v>47329.760000000002</v>
      </c>
      <c r="E172" s="1">
        <v>0</v>
      </c>
      <c r="F172" s="1">
        <v>0</v>
      </c>
      <c r="G172" s="2">
        <f t="shared" si="0"/>
        <v>40551.523110000009</v>
      </c>
      <c r="H172" s="2">
        <f t="shared" si="1"/>
        <v>0.34999999998399289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9332233.8300000001</v>
      </c>
      <c r="D173" s="1">
        <f>'PR-RAS'!E177</f>
        <v>10890754.060000001</v>
      </c>
      <c r="E173" s="1">
        <v>0</v>
      </c>
      <c r="F173" s="1">
        <v>0</v>
      </c>
      <c r="G173" s="2">
        <f t="shared" si="0"/>
        <v>5351563.6154000005</v>
      </c>
      <c r="H173" s="2">
        <f t="shared" si="1"/>
        <v>0.23000000044703484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1320658.3999999999</v>
      </c>
      <c r="D174" s="1">
        <f>'PR-RAS'!E178</f>
        <v>1270471.18</v>
      </c>
      <c r="E174" s="1">
        <v>0</v>
      </c>
      <c r="F174" s="1">
        <v>0</v>
      </c>
      <c r="G174" s="2">
        <f t="shared" si="0"/>
        <v>668056.93147999991</v>
      </c>
      <c r="H174" s="2">
        <f t="shared" si="1"/>
        <v>0.57999999984167516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2372460.39</v>
      </c>
      <c r="D175" s="1">
        <f>'PR-RAS'!E179</f>
        <v>2948746.64</v>
      </c>
      <c r="E175" s="1">
        <v>0</v>
      </c>
      <c r="F175" s="1">
        <v>0</v>
      </c>
      <c r="G175" s="2">
        <f t="shared" si="0"/>
        <v>1438971.9385799998</v>
      </c>
      <c r="H175" s="2">
        <f t="shared" si="1"/>
        <v>0.75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177199.04</v>
      </c>
      <c r="D176" s="1">
        <f>'PR-RAS'!E180</f>
        <v>239916.28</v>
      </c>
      <c r="E176" s="1">
        <v>0</v>
      </c>
      <c r="F176" s="1">
        <v>0</v>
      </c>
      <c r="G176" s="2">
        <f t="shared" si="0"/>
        <v>114980.52999999998</v>
      </c>
      <c r="H176" s="2">
        <f t="shared" si="1"/>
        <v>0.32000000000698492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2604755</v>
      </c>
      <c r="D177" s="1">
        <f>'PR-RAS'!E181</f>
        <v>3357163.83</v>
      </c>
      <c r="E177" s="1">
        <v>0</v>
      </c>
      <c r="F177" s="1">
        <v>0</v>
      </c>
      <c r="G177" s="2">
        <f t="shared" si="0"/>
        <v>1640158.54816</v>
      </c>
      <c r="H177" s="2">
        <f t="shared" si="1"/>
        <v>0.16999999992549419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497307.87</v>
      </c>
      <c r="D178" s="1">
        <f>'PR-RAS'!E182</f>
        <v>395512.51</v>
      </c>
      <c r="E178" s="1">
        <v>0</v>
      </c>
      <c r="F178" s="1">
        <v>0</v>
      </c>
      <c r="G178" s="2">
        <f t="shared" si="0"/>
        <v>228034.92153000002</v>
      </c>
      <c r="H178" s="2">
        <f t="shared" si="1"/>
        <v>0.61999999999534339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174877.3</v>
      </c>
      <c r="D179" s="1">
        <f>'PR-RAS'!E183</f>
        <v>215710.98</v>
      </c>
      <c r="E179" s="1">
        <v>0</v>
      </c>
      <c r="F179" s="1">
        <v>0</v>
      </c>
      <c r="G179" s="2">
        <f t="shared" si="0"/>
        <v>107921.26827999999</v>
      </c>
      <c r="H179" s="2">
        <f t="shared" si="1"/>
        <v>0.31999999997788109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836561.69</v>
      </c>
      <c r="D180" s="1">
        <f>'PR-RAS'!E184</f>
        <v>976847.48</v>
      </c>
      <c r="E180" s="1">
        <v>0</v>
      </c>
      <c r="F180" s="1">
        <v>0</v>
      </c>
      <c r="G180" s="2">
        <f t="shared" si="0"/>
        <v>499455.94034999999</v>
      </c>
      <c r="H180" s="2">
        <f t="shared" si="1"/>
        <v>0.7900000000372529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149084.54</v>
      </c>
      <c r="D181" s="1">
        <f>'PR-RAS'!E185</f>
        <v>179570.76</v>
      </c>
      <c r="E181" s="1">
        <v>0</v>
      </c>
      <c r="F181" s="1">
        <v>0</v>
      </c>
      <c r="G181" s="2">
        <f t="shared" si="0"/>
        <v>91480.690800000011</v>
      </c>
      <c r="H181" s="2">
        <f t="shared" si="1"/>
        <v>0.6999999999825377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1199329.6000000001</v>
      </c>
      <c r="D182" s="1">
        <f>'PR-RAS'!E186</f>
        <v>1306814.3999999999</v>
      </c>
      <c r="E182" s="1">
        <v>0</v>
      </c>
      <c r="F182" s="1">
        <v>0</v>
      </c>
      <c r="G182" s="2">
        <f t="shared" si="0"/>
        <v>690145.47039999999</v>
      </c>
      <c r="H182" s="2">
        <f t="shared" si="1"/>
        <v>0.79999999981373549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14821.85</v>
      </c>
      <c r="D183" s="1">
        <f>'PR-RAS'!E187</f>
        <v>2251.5100000000002</v>
      </c>
      <c r="E183" s="1">
        <v>0</v>
      </c>
      <c r="F183" s="1">
        <v>0</v>
      </c>
      <c r="G183" s="2">
        <f t="shared" si="0"/>
        <v>3517.1263400000003</v>
      </c>
      <c r="H183" s="2">
        <f t="shared" si="1"/>
        <v>0.63999999999941792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641063.29</v>
      </c>
      <c r="D184" s="1">
        <f>'PR-RAS'!E188</f>
        <v>556197.15</v>
      </c>
      <c r="E184" s="1">
        <v>0</v>
      </c>
      <c r="F184" s="1">
        <v>0</v>
      </c>
      <c r="G184" s="2">
        <f t="shared" si="0"/>
        <v>320882.73897000001</v>
      </c>
      <c r="H184" s="2">
        <f t="shared" si="1"/>
        <v>0.44000000006053597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210558.86</v>
      </c>
      <c r="D185" s="1">
        <f>'PR-RAS'!E189</f>
        <v>130285.35</v>
      </c>
      <c r="E185" s="1">
        <v>0</v>
      </c>
      <c r="F185" s="1">
        <v>0</v>
      </c>
      <c r="G185" s="2">
        <f t="shared" si="0"/>
        <v>86687.839039999992</v>
      </c>
      <c r="H185" s="2">
        <f t="shared" si="1"/>
        <v>0.4900000000197906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49260.87</v>
      </c>
      <c r="D186" s="1">
        <f>'PR-RAS'!E190</f>
        <v>100136</v>
      </c>
      <c r="E186" s="1">
        <v>0</v>
      </c>
      <c r="F186" s="1">
        <v>0</v>
      </c>
      <c r="G186" s="2">
        <f t="shared" si="0"/>
        <v>46163.580949999996</v>
      </c>
      <c r="H186" s="2">
        <f t="shared" si="1"/>
        <v>0.12999999999738066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40115.96</v>
      </c>
      <c r="D187" s="1">
        <f>'PR-RAS'!E191</f>
        <v>47534.74</v>
      </c>
      <c r="E187" s="1">
        <v>0</v>
      </c>
      <c r="F187" s="1">
        <v>0</v>
      </c>
      <c r="G187" s="2">
        <f t="shared" si="0"/>
        <v>25144.491839999999</v>
      </c>
      <c r="H187" s="2">
        <f t="shared" si="1"/>
        <v>0.30000000000291038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12840.14</v>
      </c>
      <c r="D188" s="1">
        <f>'PR-RAS'!E192</f>
        <v>20584.86</v>
      </c>
      <c r="E188" s="1">
        <v>0</v>
      </c>
      <c r="F188" s="1">
        <v>0</v>
      </c>
      <c r="G188" s="2">
        <f t="shared" si="0"/>
        <v>10099.84382</v>
      </c>
      <c r="H188" s="2">
        <f t="shared" si="1"/>
        <v>0.27999999999883585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48461.64</v>
      </c>
      <c r="D189" s="1">
        <f>'PR-RAS'!E193</f>
        <v>45403.08</v>
      </c>
      <c r="E189" s="1">
        <v>0</v>
      </c>
      <c r="F189" s="1">
        <v>0</v>
      </c>
      <c r="G189" s="2">
        <f t="shared" si="0"/>
        <v>26182.346399999999</v>
      </c>
      <c r="H189" s="2">
        <f t="shared" si="1"/>
        <v>0.44000000000232831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33649</v>
      </c>
      <c r="D190" s="1">
        <f>'PR-RAS'!E194</f>
        <v>14917.04</v>
      </c>
      <c r="E190" s="1">
        <v>0</v>
      </c>
      <c r="F190" s="1">
        <v>0</v>
      </c>
      <c r="G190" s="2">
        <f t="shared" si="0"/>
        <v>11998.30212</v>
      </c>
      <c r="H190" s="2">
        <f t="shared" si="1"/>
        <v>4.0000000000873115E-2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246176.82</v>
      </c>
      <c r="D191" s="1">
        <f>'PR-RAS'!E195</f>
        <v>197336.08</v>
      </c>
      <c r="E191" s="1">
        <v>0</v>
      </c>
      <c r="F191" s="1">
        <v>0</v>
      </c>
      <c r="G191" s="2">
        <f t="shared" si="0"/>
        <v>121761.30619999999</v>
      </c>
      <c r="H191" s="2">
        <f t="shared" si="1"/>
        <v>0.2599999999802094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310863.34999999998</v>
      </c>
      <c r="D192" s="1">
        <f>'PR-RAS'!E196</f>
        <v>264237.57</v>
      </c>
      <c r="E192" s="1">
        <v>0</v>
      </c>
      <c r="F192" s="1">
        <v>0</v>
      </c>
      <c r="G192" s="2">
        <f t="shared" si="0"/>
        <v>160313.65158999999</v>
      </c>
      <c r="H192" s="2">
        <f t="shared" si="1"/>
        <v>0.77999999996973202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256393.65</v>
      </c>
      <c r="D198" s="1">
        <f>'PR-RAS'!E202</f>
        <v>207119.03</v>
      </c>
      <c r="E198" s="1">
        <v>0</v>
      </c>
      <c r="F198" s="1">
        <v>0</v>
      </c>
      <c r="G198" s="2">
        <f t="shared" si="0"/>
        <v>132114.44686999999</v>
      </c>
      <c r="H198" s="2">
        <f t="shared" si="1"/>
        <v>0.38000000000465661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256393.65</v>
      </c>
      <c r="D201" s="1">
        <f>'PR-RAS'!E205</f>
        <v>206445.69</v>
      </c>
      <c r="E201" s="1">
        <v>0</v>
      </c>
      <c r="F201" s="1">
        <v>0</v>
      </c>
      <c r="G201" s="2">
        <f t="shared" si="0"/>
        <v>133857.00600000002</v>
      </c>
      <c r="H201" s="2">
        <f t="shared" si="1"/>
        <v>0.66000000000349246</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673.34</v>
      </c>
      <c r="E203" s="1">
        <v>0</v>
      </c>
      <c r="F203" s="1">
        <v>0</v>
      </c>
      <c r="G203" s="2">
        <f t="shared" si="0"/>
        <v>272.02936000000005</v>
      </c>
      <c r="H203" s="2">
        <f t="shared" si="1"/>
        <v>0.34000000000003183</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54469.7</v>
      </c>
      <c r="D206" s="1">
        <f>'PR-RAS'!E210</f>
        <v>57118.54</v>
      </c>
      <c r="E206" s="1">
        <v>0</v>
      </c>
      <c r="F206" s="1">
        <v>0</v>
      </c>
      <c r="G206" s="2">
        <f t="shared" si="0"/>
        <v>34584.889899999995</v>
      </c>
      <c r="H206" s="2">
        <f t="shared" si="1"/>
        <v>0.76000000000203727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44037.4</v>
      </c>
      <c r="D207" s="1">
        <f>'PR-RAS'!E211</f>
        <v>51627.48</v>
      </c>
      <c r="E207" s="1">
        <v>0</v>
      </c>
      <c r="F207" s="1">
        <v>0</v>
      </c>
      <c r="G207" s="2">
        <f t="shared" si="0"/>
        <v>30342.226160000002</v>
      </c>
      <c r="H207" s="2">
        <f t="shared" si="1"/>
        <v>0.88000000000465661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5045.53</v>
      </c>
      <c r="D209" s="1">
        <f>'PR-RAS'!E213</f>
        <v>5487.43</v>
      </c>
      <c r="E209" s="1">
        <v>0</v>
      </c>
      <c r="F209" s="1">
        <v>0</v>
      </c>
      <c r="G209" s="2">
        <f t="shared" si="0"/>
        <v>3332.2411199999997</v>
      </c>
      <c r="H209" s="2">
        <f t="shared" si="1"/>
        <v>0.9000000000005457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5386.77</v>
      </c>
      <c r="D210" s="1">
        <f>'PR-RAS'!E214</f>
        <v>3.63</v>
      </c>
      <c r="E210" s="1">
        <v>0</v>
      </c>
      <c r="F210" s="1">
        <v>0</v>
      </c>
      <c r="G210" s="2">
        <f t="shared" si="0"/>
        <v>1127.3522700000001</v>
      </c>
      <c r="H210" s="2">
        <f t="shared" si="1"/>
        <v>0.59999999999956355</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1276433.26</v>
      </c>
      <c r="D211" s="1">
        <f>'PR-RAS'!E215</f>
        <v>1979390.74</v>
      </c>
      <c r="E211" s="1">
        <v>0</v>
      </c>
      <c r="F211" s="1">
        <v>0</v>
      </c>
      <c r="G211" s="2">
        <f t="shared" si="0"/>
        <v>1099395.0954</v>
      </c>
      <c r="H211" s="2">
        <f t="shared" si="1"/>
        <v>0.52000000001862645</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1164060</v>
      </c>
      <c r="D212" s="1">
        <f>'PR-RAS'!E216</f>
        <v>1882129</v>
      </c>
      <c r="E212" s="1">
        <v>0</v>
      </c>
      <c r="F212" s="1">
        <v>0</v>
      </c>
      <c r="G212" s="2">
        <f t="shared" si="0"/>
        <v>1039875.098</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1164060</v>
      </c>
      <c r="D214" s="1">
        <f>'PR-RAS'!E218</f>
        <v>1882129</v>
      </c>
      <c r="E214" s="1">
        <v>0</v>
      </c>
      <c r="F214" s="1">
        <v>0</v>
      </c>
      <c r="G214" s="2">
        <f t="shared" si="0"/>
        <v>1049731.7339999999</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112373.26</v>
      </c>
      <c r="D215" s="1">
        <f>'PR-RAS'!E219</f>
        <v>97261.74</v>
      </c>
      <c r="E215" s="1">
        <v>0</v>
      </c>
      <c r="F215" s="1">
        <v>0</v>
      </c>
      <c r="G215" s="2">
        <f t="shared" si="0"/>
        <v>65675.902359999993</v>
      </c>
      <c r="H215" s="2">
        <f t="shared" si="1"/>
        <v>0.51999999998952262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112373.26</v>
      </c>
      <c r="D218" s="1">
        <f>'PR-RAS'!E222</f>
        <v>97261.74</v>
      </c>
      <c r="E218" s="1">
        <v>0</v>
      </c>
      <c r="F218" s="1">
        <v>0</v>
      </c>
      <c r="G218" s="2">
        <f t="shared" si="0"/>
        <v>66596.592579999997</v>
      </c>
      <c r="H218" s="2">
        <f t="shared" si="1"/>
        <v>0.51999999998952262</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7936</v>
      </c>
      <c r="D220" s="1">
        <f>'PR-RAS'!E224</f>
        <v>6636</v>
      </c>
      <c r="E220" s="1">
        <v>0</v>
      </c>
      <c r="F220" s="1">
        <v>0</v>
      </c>
      <c r="G220" s="2">
        <f t="shared" si="0"/>
        <v>4644.5519999999997</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7936</v>
      </c>
      <c r="D227" s="1">
        <f>'PR-RAS'!E231</f>
        <v>6636</v>
      </c>
      <c r="E227" s="1">
        <v>0</v>
      </c>
      <c r="F227" s="1">
        <v>0</v>
      </c>
      <c r="G227" s="2">
        <f t="shared" si="0"/>
        <v>4793.0079999999998</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7936</v>
      </c>
      <c r="D228" s="1">
        <f>'PR-RAS'!E232</f>
        <v>6636</v>
      </c>
      <c r="E228" s="1">
        <v>0</v>
      </c>
      <c r="F228" s="1">
        <v>0</v>
      </c>
      <c r="G228" s="2">
        <f t="shared" si="0"/>
        <v>4814.2160000000003</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1557675.54</v>
      </c>
      <c r="D248" s="1">
        <f>'PR-RAS'!E252</f>
        <v>1790966.02</v>
      </c>
      <c r="E248" s="1">
        <v>0</v>
      </c>
      <c r="F248" s="1">
        <v>0</v>
      </c>
      <c r="G248" s="2">
        <f t="shared" si="0"/>
        <v>1269483.07226</v>
      </c>
      <c r="H248" s="2">
        <f t="shared" si="1"/>
        <v>0.47999999998137355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1557675.54</v>
      </c>
      <c r="D255" s="1">
        <f>'PR-RAS'!E259</f>
        <v>1790966.02</v>
      </c>
      <c r="E255" s="1">
        <v>0</v>
      </c>
      <c r="F255" s="1">
        <v>0</v>
      </c>
      <c r="G255" s="2">
        <f t="shared" si="0"/>
        <v>1305460.3253200001</v>
      </c>
      <c r="H255" s="2">
        <f t="shared" si="1"/>
        <v>0.47999999998137355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1092703.74</v>
      </c>
      <c r="D256" s="1">
        <f>'PR-RAS'!E260</f>
        <v>1259024.6100000001</v>
      </c>
      <c r="E256" s="1">
        <v>0</v>
      </c>
      <c r="F256" s="1">
        <v>0</v>
      </c>
      <c r="G256" s="2">
        <f t="shared" si="0"/>
        <v>920742.0048</v>
      </c>
      <c r="H256" s="2">
        <f t="shared" si="1"/>
        <v>0.64999999990686774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464971.8</v>
      </c>
      <c r="D257" s="1">
        <f>'PR-RAS'!E261</f>
        <v>531941.41</v>
      </c>
      <c r="E257" s="1">
        <v>0</v>
      </c>
      <c r="F257" s="1">
        <v>0</v>
      </c>
      <c r="G257" s="2">
        <f t="shared" si="0"/>
        <v>391386.78272000002</v>
      </c>
      <c r="H257" s="2">
        <f t="shared" si="1"/>
        <v>0.61000000004423782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1909904.26</v>
      </c>
      <c r="D259" s="1">
        <f>'PR-RAS'!E263</f>
        <v>2573923.64</v>
      </c>
      <c r="E259" s="1">
        <v>0</v>
      </c>
      <c r="F259" s="1">
        <v>0</v>
      </c>
      <c r="G259" s="2">
        <f t="shared" si="0"/>
        <v>1820899.89732</v>
      </c>
      <c r="H259" s="2">
        <f t="shared" si="1"/>
        <v>0.61999999987892807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1786968.27</v>
      </c>
      <c r="D260" s="1">
        <f>'PR-RAS'!E264</f>
        <v>2466212.39</v>
      </c>
      <c r="E260" s="1">
        <v>0</v>
      </c>
      <c r="F260" s="1">
        <v>0</v>
      </c>
      <c r="G260" s="2">
        <f t="shared" si="0"/>
        <v>1740322.7999500001</v>
      </c>
      <c r="H260" s="2">
        <f t="shared" si="1"/>
        <v>0.66000000014901161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1778913.24</v>
      </c>
      <c r="D261" s="1">
        <f>'PR-RAS'!E265</f>
        <v>2443738.16</v>
      </c>
      <c r="E261" s="1">
        <v>0</v>
      </c>
      <c r="F261" s="1">
        <v>0</v>
      </c>
      <c r="G261" s="2">
        <f t="shared" si="0"/>
        <v>1733261.2856000003</v>
      </c>
      <c r="H261" s="2">
        <f t="shared" si="1"/>
        <v>0.40000000013969839</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8055.03</v>
      </c>
      <c r="D262" s="1">
        <f>'PR-RAS'!E266</f>
        <v>22474.23</v>
      </c>
      <c r="E262" s="1">
        <v>0</v>
      </c>
      <c r="F262" s="1">
        <v>0</v>
      </c>
      <c r="G262" s="2">
        <f t="shared" si="0"/>
        <v>13833.910889999999</v>
      </c>
      <c r="H262" s="2">
        <f t="shared" si="1"/>
        <v>0.25999999999930878</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122935.98999999999</v>
      </c>
      <c r="D269" s="1">
        <f>'PR-RAS'!E273</f>
        <v>107711.25</v>
      </c>
      <c r="E269" s="1">
        <v>0</v>
      </c>
      <c r="F269" s="1">
        <v>0</v>
      </c>
      <c r="G269" s="2">
        <f t="shared" si="8"/>
        <v>90680.075320000004</v>
      </c>
      <c r="H269" s="2">
        <f t="shared" si="9"/>
        <v>0.26000000000931323</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26559.59</v>
      </c>
      <c r="D270" s="1">
        <f>'PR-RAS'!E274</f>
        <v>29085.97</v>
      </c>
      <c r="E270" s="1">
        <v>0</v>
      </c>
      <c r="F270" s="1">
        <v>0</v>
      </c>
      <c r="G270" s="2">
        <f t="shared" si="8"/>
        <v>22792.781570000003</v>
      </c>
      <c r="H270" s="2">
        <f t="shared" si="9"/>
        <v>0.43999999999869033</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96376.4</v>
      </c>
      <c r="D273" s="1">
        <f>'PR-RAS'!E277</f>
        <v>78625.279999999999</v>
      </c>
      <c r="E273" s="1">
        <v>0</v>
      </c>
      <c r="F273" s="1">
        <v>0</v>
      </c>
      <c r="G273" s="2">
        <f t="shared" si="8"/>
        <v>68986.533120000007</v>
      </c>
      <c r="H273" s="2">
        <f t="shared" si="9"/>
        <v>0.67999999999301508</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39916434.469999999</v>
      </c>
      <c r="D285" s="1">
        <f>'PR-RAS'!E289</f>
        <v>48117832.230000004</v>
      </c>
      <c r="E285" s="1">
        <v>0</v>
      </c>
      <c r="F285" s="1">
        <v>0</v>
      </c>
      <c r="G285" s="2">
        <f t="shared" si="8"/>
        <v>38667196.09612</v>
      </c>
      <c r="H285" s="2">
        <f t="shared" si="9"/>
        <v>0.70000000298023224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25069511.910000011</v>
      </c>
      <c r="D286" s="1">
        <f>'PR-RAS'!E290</f>
        <v>29059672.670000002</v>
      </c>
      <c r="E286" s="1">
        <v>0</v>
      </c>
      <c r="F286" s="1">
        <v>0</v>
      </c>
      <c r="G286" s="2">
        <f t="shared" si="8"/>
        <v>23708824.316250004</v>
      </c>
      <c r="H286" s="2">
        <f t="shared" si="9"/>
        <v>0.41999998688697815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16190663.85</v>
      </c>
      <c r="D288" s="1">
        <f>'PR-RAS'!E292</f>
        <v>21350353.219999999</v>
      </c>
      <c r="E288" s="1">
        <v>0</v>
      </c>
      <c r="F288" s="1">
        <v>0</v>
      </c>
      <c r="G288" s="2">
        <f t="shared" si="8"/>
        <v>16901823.273229998</v>
      </c>
      <c r="H288" s="2">
        <f t="shared" si="9"/>
        <v>0.36999999918043613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2502967.27</v>
      </c>
      <c r="D290" s="1">
        <f>'PR-RAS'!E294</f>
        <v>3240911.82</v>
      </c>
      <c r="E290" s="1">
        <v>0</v>
      </c>
      <c r="F290" s="1">
        <v>0</v>
      </c>
      <c r="G290" s="2">
        <f t="shared" si="8"/>
        <v>2596604.5729899998</v>
      </c>
      <c r="H290" s="2">
        <f t="shared" si="9"/>
        <v>0.45000000018626451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117470.32</v>
      </c>
      <c r="D291" s="1">
        <f>'PR-RAS'!E295</f>
        <v>107703.17</v>
      </c>
      <c r="E291" s="1">
        <v>0</v>
      </c>
      <c r="F291" s="1">
        <v>0</v>
      </c>
      <c r="G291" s="2">
        <f t="shared" si="8"/>
        <v>96534.231400000004</v>
      </c>
      <c r="H291" s="2">
        <f t="shared" si="9"/>
        <v>0.49000000000523869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1434774.69</v>
      </c>
      <c r="D293" s="1">
        <f>'PR-RAS'!E298</f>
        <v>2746714.1700000004</v>
      </c>
      <c r="E293" s="1">
        <v>0</v>
      </c>
      <c r="F293" s="1">
        <v>0</v>
      </c>
      <c r="G293" s="2">
        <f t="shared" si="8"/>
        <v>2023035.2847600002</v>
      </c>
      <c r="H293" s="2">
        <f t="shared" si="9"/>
        <v>0.48000000044703484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1227161.76</v>
      </c>
      <c r="D294" s="1">
        <f>'PR-RAS'!E299</f>
        <v>2479602.66</v>
      </c>
      <c r="E294" s="1">
        <v>0</v>
      </c>
      <c r="F294" s="1">
        <v>0</v>
      </c>
      <c r="G294" s="2">
        <f t="shared" si="8"/>
        <v>1812605.5544399999</v>
      </c>
      <c r="H294" s="2">
        <f t="shared" si="9"/>
        <v>0.57999999984167516</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1227161.76</v>
      </c>
      <c r="D295" s="1">
        <f>'PR-RAS'!E300</f>
        <v>2479602.66</v>
      </c>
      <c r="E295" s="1">
        <v>0</v>
      </c>
      <c r="F295" s="1">
        <v>0</v>
      </c>
      <c r="G295" s="2">
        <f t="shared" si="8"/>
        <v>1818791.9215199999</v>
      </c>
      <c r="H295" s="2">
        <f t="shared" si="9"/>
        <v>0.57999999984167516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1227161.76</v>
      </c>
      <c r="D296" s="1">
        <f>'PR-RAS'!E301</f>
        <v>2479602.66</v>
      </c>
      <c r="E296" s="1">
        <v>0</v>
      </c>
      <c r="F296" s="1">
        <v>0</v>
      </c>
      <c r="G296" s="2">
        <f t="shared" si="8"/>
        <v>1824978.2885999999</v>
      </c>
      <c r="H296" s="2">
        <f t="shared" si="9"/>
        <v>0.57999999984167516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207612.93</v>
      </c>
      <c r="D306" s="1">
        <f>'PR-RAS'!E311</f>
        <v>267111.51000000007</v>
      </c>
      <c r="E306" s="1">
        <v>0</v>
      </c>
      <c r="F306" s="1">
        <v>0</v>
      </c>
      <c r="G306" s="2">
        <f t="shared" si="8"/>
        <v>226259.96475000004</v>
      </c>
      <c r="H306" s="2">
        <f t="shared" si="9"/>
        <v>0.55999999993946403</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205024.69</v>
      </c>
      <c r="D307" s="1">
        <f>'PR-RAS'!E312</f>
        <v>263583.17000000004</v>
      </c>
      <c r="E307" s="1">
        <v>0</v>
      </c>
      <c r="F307" s="1">
        <v>0</v>
      </c>
      <c r="G307" s="2">
        <f t="shared" si="8"/>
        <v>224050.45517999999</v>
      </c>
      <c r="H307" s="2">
        <f t="shared" si="9"/>
        <v>0.48000000003958121</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194114.99</v>
      </c>
      <c r="D308" s="1">
        <f>'PR-RAS'!E313</f>
        <v>142599.17000000001</v>
      </c>
      <c r="E308" s="1">
        <v>0</v>
      </c>
      <c r="F308" s="1">
        <v>0</v>
      </c>
      <c r="G308" s="2">
        <f t="shared" si="8"/>
        <v>147149.19231000001</v>
      </c>
      <c r="H308" s="2">
        <f t="shared" si="9"/>
        <v>0.18000000002211891</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10909.7</v>
      </c>
      <c r="D309" s="1">
        <f>'PR-RAS'!E314</f>
        <v>120984</v>
      </c>
      <c r="E309" s="1">
        <v>0</v>
      </c>
      <c r="F309" s="1">
        <v>0</v>
      </c>
      <c r="G309" s="2">
        <f t="shared" si="8"/>
        <v>77886.331600000005</v>
      </c>
      <c r="H309" s="2">
        <f t="shared" si="9"/>
        <v>0.2999999999992724</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773</v>
      </c>
      <c r="E321" s="1">
        <v>0</v>
      </c>
      <c r="F321" s="1">
        <v>0</v>
      </c>
      <c r="G321" s="2">
        <f t="shared" si="8"/>
        <v>494.72</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773</v>
      </c>
      <c r="E322" s="1">
        <v>0</v>
      </c>
      <c r="F322" s="1">
        <v>0</v>
      </c>
      <c r="G322" s="2">
        <f t="shared" si="8"/>
        <v>496.26600000000002</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2588.2399999999998</v>
      </c>
      <c r="D326" s="1">
        <f>'PR-RAS'!E331</f>
        <v>2755.34</v>
      </c>
      <c r="E326" s="1">
        <v>0</v>
      </c>
      <c r="F326" s="1">
        <v>0</v>
      </c>
      <c r="G326" s="2">
        <f t="shared" si="8"/>
        <v>2632.1489999999999</v>
      </c>
      <c r="H326" s="2">
        <f t="shared" si="9"/>
        <v>0.57999999999992724</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2588.2399999999998</v>
      </c>
      <c r="D327" s="1">
        <f>'PR-RAS'!E332</f>
        <v>2755.34</v>
      </c>
      <c r="E327" s="1">
        <v>0</v>
      </c>
      <c r="F327" s="1">
        <v>0</v>
      </c>
      <c r="G327" s="2">
        <f t="shared" si="8"/>
        <v>2640.2479200000002</v>
      </c>
      <c r="H327" s="2">
        <f t="shared" si="9"/>
        <v>0.57999999999992724</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28565210.91</v>
      </c>
      <c r="D345" s="1">
        <f>'PR-RAS'!E350</f>
        <v>33615888.920000002</v>
      </c>
      <c r="E345" s="1">
        <v>0</v>
      </c>
      <c r="F345" s="1">
        <v>0</v>
      </c>
      <c r="G345" s="2">
        <f t="shared" si="8"/>
        <v>32954164.129999999</v>
      </c>
      <c r="H345" s="2">
        <f t="shared" si="9"/>
        <v>0.16999999806284904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453318.98</v>
      </c>
      <c r="D346" s="1">
        <f>'PR-RAS'!E351</f>
        <v>173455.04</v>
      </c>
      <c r="E346" s="1">
        <v>0</v>
      </c>
      <c r="F346" s="1">
        <v>0</v>
      </c>
      <c r="G346" s="2">
        <f t="shared" si="8"/>
        <v>276079.0257</v>
      </c>
      <c r="H346" s="2">
        <f t="shared" si="9"/>
        <v>6.0000000026775524E-2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453318.98</v>
      </c>
      <c r="D351" s="1">
        <f>'PR-RAS'!E356</f>
        <v>173455.04</v>
      </c>
      <c r="E351" s="1">
        <v>0</v>
      </c>
      <c r="F351" s="1">
        <v>0</v>
      </c>
      <c r="G351" s="2">
        <f t="shared" si="8"/>
        <v>280080.17099999997</v>
      </c>
      <c r="H351" s="2">
        <f t="shared" si="9"/>
        <v>6.0000000026775524E-2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35489.42</v>
      </c>
      <c r="D355" s="1">
        <f>'PR-RAS'!E360</f>
        <v>123892.24</v>
      </c>
      <c r="E355" s="1">
        <v>0</v>
      </c>
      <c r="F355" s="1">
        <v>0</v>
      </c>
      <c r="G355" s="2">
        <f t="shared" si="8"/>
        <v>100278.96060000001</v>
      </c>
      <c r="H355" s="2">
        <f t="shared" si="9"/>
        <v>0.66000000000349246</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417829.56</v>
      </c>
      <c r="D357" s="1">
        <f>'PR-RAS'!E362</f>
        <v>49562.8</v>
      </c>
      <c r="E357" s="1">
        <v>0</v>
      </c>
      <c r="F357" s="1">
        <v>0</v>
      </c>
      <c r="G357" s="2">
        <f t="shared" si="8"/>
        <v>184036.03696</v>
      </c>
      <c r="H357" s="2">
        <f t="shared" si="9"/>
        <v>0.63999999999941792</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17478810.84</v>
      </c>
      <c r="D358" s="1">
        <f>'PR-RAS'!E363</f>
        <v>13296227.580000002</v>
      </c>
      <c r="E358" s="1">
        <v>0</v>
      </c>
      <c r="F358" s="1">
        <v>0</v>
      </c>
      <c r="G358" s="2">
        <f t="shared" si="8"/>
        <v>15733441.961999999</v>
      </c>
      <c r="H358" s="2">
        <f t="shared" si="9"/>
        <v>0.57999999821186066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16632799.85</v>
      </c>
      <c r="D359" s="1">
        <f>'PR-RAS'!E364</f>
        <v>10920548.350000001</v>
      </c>
      <c r="E359" s="1">
        <v>0</v>
      </c>
      <c r="F359" s="1">
        <v>0</v>
      </c>
      <c r="G359" s="2">
        <f t="shared" si="8"/>
        <v>13773654.964900002</v>
      </c>
      <c r="H359" s="2">
        <f t="shared" si="9"/>
        <v>0.50000000186264515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79910.12</v>
      </c>
      <c r="E360" s="1">
        <v>0</v>
      </c>
      <c r="F360" s="1">
        <v>0</v>
      </c>
      <c r="G360" s="2">
        <f t="shared" si="8"/>
        <v>57375.466159999996</v>
      </c>
      <c r="H360" s="2">
        <f t="shared" si="9"/>
        <v>0.11999999999534339</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4381841.67</v>
      </c>
      <c r="D361" s="1">
        <f>'PR-RAS'!E366</f>
        <v>5823636.5999999996</v>
      </c>
      <c r="E361" s="1">
        <v>0</v>
      </c>
      <c r="F361" s="1">
        <v>0</v>
      </c>
      <c r="G361" s="2">
        <f t="shared" si="8"/>
        <v>5770481.3531999998</v>
      </c>
      <c r="H361" s="2">
        <f t="shared" si="9"/>
        <v>0.73000000044703484</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12072717.82</v>
      </c>
      <c r="D362" s="1">
        <f>'PR-RAS'!E367</f>
        <v>4593033.1500000004</v>
      </c>
      <c r="E362" s="1">
        <v>0</v>
      </c>
      <c r="F362" s="1">
        <v>0</v>
      </c>
      <c r="G362" s="2">
        <f t="shared" si="8"/>
        <v>7674421.0673200004</v>
      </c>
      <c r="H362" s="2">
        <f t="shared" si="9"/>
        <v>0.33000000007450581</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178240.36</v>
      </c>
      <c r="D363" s="1">
        <f>'PR-RAS'!E368</f>
        <v>423968.48</v>
      </c>
      <c r="E363" s="1">
        <v>0</v>
      </c>
      <c r="F363" s="1">
        <v>0</v>
      </c>
      <c r="G363" s="2">
        <f t="shared" si="8"/>
        <v>371476.18983999995</v>
      </c>
      <c r="H363" s="2">
        <f t="shared" si="9"/>
        <v>0.83999999996740371</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536827.66</v>
      </c>
      <c r="D364" s="1">
        <f>'PR-RAS'!E369</f>
        <v>1963861.6099999999</v>
      </c>
      <c r="E364" s="1">
        <v>0</v>
      </c>
      <c r="F364" s="1">
        <v>0</v>
      </c>
      <c r="G364" s="2">
        <f t="shared" si="8"/>
        <v>1620631.9694399999</v>
      </c>
      <c r="H364" s="2">
        <f t="shared" si="9"/>
        <v>0.73000000009778887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117323.49</v>
      </c>
      <c r="D365" s="1">
        <f>'PR-RAS'!E370</f>
        <v>734821.21</v>
      </c>
      <c r="E365" s="1">
        <v>0</v>
      </c>
      <c r="F365" s="1">
        <v>0</v>
      </c>
      <c r="G365" s="2">
        <f t="shared" si="8"/>
        <v>577655.59123999998</v>
      </c>
      <c r="H365" s="2">
        <f t="shared" si="9"/>
        <v>0.69999999996798579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16274.91</v>
      </c>
      <c r="D366" s="1">
        <f>'PR-RAS'!E371</f>
        <v>189821.25</v>
      </c>
      <c r="E366" s="1">
        <v>0</v>
      </c>
      <c r="F366" s="1">
        <v>0</v>
      </c>
      <c r="G366" s="2">
        <f t="shared" si="8"/>
        <v>144509.85464999999</v>
      </c>
      <c r="H366" s="2">
        <f t="shared" si="9"/>
        <v>0.34000000000014552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69258.81</v>
      </c>
      <c r="D367" s="1">
        <f>'PR-RAS'!E372</f>
        <v>38247.71</v>
      </c>
      <c r="E367" s="1">
        <v>0</v>
      </c>
      <c r="F367" s="1">
        <v>0</v>
      </c>
      <c r="G367" s="2">
        <f t="shared" si="8"/>
        <v>53346.048179999991</v>
      </c>
      <c r="H367" s="2">
        <f t="shared" si="9"/>
        <v>0.48000000000320142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17540.009999999998</v>
      </c>
      <c r="D370" s="1">
        <f>'PR-RAS'!E375</f>
        <v>35212.589999999997</v>
      </c>
      <c r="E370" s="1">
        <v>0</v>
      </c>
      <c r="F370" s="1">
        <v>0</v>
      </c>
      <c r="G370" s="2">
        <f t="shared" si="8"/>
        <v>32459.155109999996</v>
      </c>
      <c r="H370" s="2">
        <f t="shared" si="9"/>
        <v>0.42000000000189175</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316430.44</v>
      </c>
      <c r="D371" s="1">
        <f>'PR-RAS'!E376</f>
        <v>965758.85</v>
      </c>
      <c r="E371" s="1">
        <v>0</v>
      </c>
      <c r="F371" s="1">
        <v>0</v>
      </c>
      <c r="G371" s="2">
        <f t="shared" si="8"/>
        <v>831740.81180000002</v>
      </c>
      <c r="H371" s="2">
        <f t="shared" si="9"/>
        <v>0.59000000002561137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37278.050000000003</v>
      </c>
      <c r="D373" s="1">
        <f>'PR-RAS'!E378</f>
        <v>95783.98</v>
      </c>
      <c r="E373" s="1">
        <v>0</v>
      </c>
      <c r="F373" s="1">
        <v>0</v>
      </c>
      <c r="G373" s="2">
        <f t="shared" si="8"/>
        <v>85130.715720000007</v>
      </c>
      <c r="H373" s="2">
        <f t="shared" si="9"/>
        <v>7.0000000006984919E-2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37278.050000000003</v>
      </c>
      <c r="D374" s="1">
        <f>'PR-RAS'!E379</f>
        <v>95783.98</v>
      </c>
      <c r="E374" s="1">
        <v>0</v>
      </c>
      <c r="F374" s="1">
        <v>0</v>
      </c>
      <c r="G374" s="2">
        <f t="shared" si="8"/>
        <v>85359.561730000001</v>
      </c>
      <c r="H374" s="2">
        <f t="shared" si="9"/>
        <v>7.0000000006984919E-2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234791.75999999998</v>
      </c>
      <c r="D378" s="1">
        <f>'PR-RAS'!E383</f>
        <v>276930.98</v>
      </c>
      <c r="E378" s="1">
        <v>0</v>
      </c>
      <c r="F378" s="1">
        <v>0</v>
      </c>
      <c r="G378" s="2">
        <f t="shared" si="8"/>
        <v>297322.45243999996</v>
      </c>
      <c r="H378" s="2">
        <f t="shared" si="9"/>
        <v>0.26000000003841706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169046.68</v>
      </c>
      <c r="D379" s="1">
        <f>'PR-RAS'!E384</f>
        <v>212074.48</v>
      </c>
      <c r="E379" s="1">
        <v>0</v>
      </c>
      <c r="F379" s="1">
        <v>0</v>
      </c>
      <c r="G379" s="2">
        <f t="shared" si="8"/>
        <v>224227.95192000002</v>
      </c>
      <c r="H379" s="2">
        <f t="shared" si="9"/>
        <v>0.8000000000174623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13727.24</v>
      </c>
      <c r="D380" s="1">
        <f>'PR-RAS'!E385</f>
        <v>12487.5</v>
      </c>
      <c r="E380" s="1">
        <v>0</v>
      </c>
      <c r="F380" s="1">
        <v>0</v>
      </c>
      <c r="G380" s="2">
        <f t="shared" si="8"/>
        <v>14668.148959999999</v>
      </c>
      <c r="H380" s="2">
        <f t="shared" si="9"/>
        <v>0.73999999999978172</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52017.84</v>
      </c>
      <c r="D381" s="1">
        <f>'PR-RAS'!E386</f>
        <v>52369</v>
      </c>
      <c r="E381" s="1">
        <v>0</v>
      </c>
      <c r="F381" s="1">
        <v>0</v>
      </c>
      <c r="G381" s="2">
        <f t="shared" si="8"/>
        <v>59567.2192</v>
      </c>
      <c r="H381" s="2">
        <f t="shared" si="9"/>
        <v>0.16000000000349246</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37113.520000000004</v>
      </c>
      <c r="D386" s="1">
        <f>'PR-RAS'!E391</f>
        <v>39102.659999999996</v>
      </c>
      <c r="E386" s="1">
        <v>0</v>
      </c>
      <c r="F386" s="1">
        <v>0</v>
      </c>
      <c r="G386" s="2">
        <f t="shared" si="8"/>
        <v>44397.753400000001</v>
      </c>
      <c r="H386" s="2">
        <f t="shared" si="9"/>
        <v>0.81999999999970896</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18499.11</v>
      </c>
      <c r="D388" s="1">
        <f>'PR-RAS'!E393</f>
        <v>27624.17</v>
      </c>
      <c r="E388" s="1">
        <v>0</v>
      </c>
      <c r="F388" s="1">
        <v>0</v>
      </c>
      <c r="G388" s="2">
        <f t="shared" si="8"/>
        <v>28540.263149999999</v>
      </c>
      <c r="H388" s="2">
        <f t="shared" si="9"/>
        <v>0.27999999999883585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18614.41</v>
      </c>
      <c r="D389" s="1">
        <f>'PR-RAS'!E394</f>
        <v>11478.49</v>
      </c>
      <c r="E389" s="1">
        <v>0</v>
      </c>
      <c r="F389" s="1">
        <v>0</v>
      </c>
      <c r="G389" s="2">
        <f t="shared" si="8"/>
        <v>16129.69932</v>
      </c>
      <c r="H389" s="2">
        <f t="shared" si="9"/>
        <v>0.8999999999996362</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10633081.09</v>
      </c>
      <c r="D397" s="1">
        <f>'PR-RAS'!E402</f>
        <v>20146206.299999997</v>
      </c>
      <c r="E397" s="1">
        <v>0</v>
      </c>
      <c r="F397" s="1">
        <v>0</v>
      </c>
      <c r="G397" s="2">
        <f t="shared" si="8"/>
        <v>20166495.50124</v>
      </c>
      <c r="H397" s="2">
        <f t="shared" si="9"/>
        <v>0.38999999687075615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10513187.189999999</v>
      </c>
      <c r="D398" s="1">
        <f>'PR-RAS'!E403</f>
        <v>18811275.219999999</v>
      </c>
      <c r="E398" s="1">
        <v>0</v>
      </c>
      <c r="F398" s="1">
        <v>0</v>
      </c>
      <c r="G398" s="2">
        <f t="shared" si="8"/>
        <v>19109887.839109998</v>
      </c>
      <c r="H398" s="2">
        <f t="shared" si="9"/>
        <v>0.40999999828636646</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119893.9</v>
      </c>
      <c r="D401" s="1">
        <f>'PR-RAS'!E406</f>
        <v>1334931.08</v>
      </c>
      <c r="E401" s="1">
        <v>0</v>
      </c>
      <c r="F401" s="1">
        <v>0</v>
      </c>
      <c r="G401" s="2">
        <f t="shared" si="8"/>
        <v>1115902.4240000001</v>
      </c>
      <c r="H401" s="2">
        <f t="shared" si="9"/>
        <v>0.18000000008032657</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27130436.219999999</v>
      </c>
      <c r="D403" s="1">
        <f>'PR-RAS'!E408</f>
        <v>30869174.75</v>
      </c>
      <c r="E403" s="1">
        <v>0</v>
      </c>
      <c r="F403" s="1">
        <v>0</v>
      </c>
      <c r="G403" s="2">
        <f t="shared" si="8"/>
        <v>35725251.859439999</v>
      </c>
      <c r="H403" s="2">
        <f t="shared" si="9"/>
        <v>0.4699999988079071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17474117.039999999</v>
      </c>
      <c r="D405" s="1">
        <f>'PR-RAS'!E410</f>
        <v>27983954.870000001</v>
      </c>
      <c r="E405" s="1">
        <v>0</v>
      </c>
      <c r="F405" s="1">
        <v>0</v>
      </c>
      <c r="G405" s="2">
        <f t="shared" si="8"/>
        <v>29670578.819120001</v>
      </c>
      <c r="H405" s="2">
        <f t="shared" si="9"/>
        <v>0.16999999806284904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925097.85</v>
      </c>
      <c r="D406" s="1">
        <f>'PR-RAS'!E411</f>
        <v>928654.22</v>
      </c>
      <c r="E406" s="1">
        <v>0</v>
      </c>
      <c r="F406" s="1">
        <v>0</v>
      </c>
      <c r="G406" s="2">
        <f t="shared" si="8"/>
        <v>1126874.5474500002</v>
      </c>
      <c r="H406" s="2">
        <f t="shared" si="9"/>
        <v>0.36999999999534339</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66420721.070000008</v>
      </c>
      <c r="D407" s="1">
        <f>'PR-RAS'!E412</f>
        <v>79924219.070000008</v>
      </c>
      <c r="E407" s="1">
        <v>0</v>
      </c>
      <c r="F407" s="1">
        <v>0</v>
      </c>
      <c r="G407" s="2">
        <f t="shared" si="8"/>
        <v>91865278.639260024</v>
      </c>
      <c r="H407" s="2">
        <f t="shared" si="9"/>
        <v>0.14000001549720764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68481645.379999995</v>
      </c>
      <c r="D408" s="1">
        <f>'PR-RAS'!E413</f>
        <v>81733721.150000006</v>
      </c>
      <c r="E408" s="1">
        <v>0</v>
      </c>
      <c r="F408" s="1">
        <v>0</v>
      </c>
      <c r="G408" s="2">
        <f t="shared" si="8"/>
        <v>94403278.685759991</v>
      </c>
      <c r="H408" s="2">
        <f t="shared" si="9"/>
        <v>0.5300000011920929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2060924.3099999875</v>
      </c>
      <c r="D410" s="1">
        <f>'PR-RAS'!E415</f>
        <v>1809502.0799999982</v>
      </c>
      <c r="E410" s="1">
        <v>0</v>
      </c>
      <c r="F410" s="1">
        <v>0</v>
      </c>
      <c r="G410" s="2">
        <f t="shared" si="8"/>
        <v>2323090.7442299933</v>
      </c>
      <c r="H410" s="2">
        <f t="shared" si="9"/>
        <v>0.38999998569488525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1283453.1899999995</v>
      </c>
      <c r="D412" s="1">
        <f>'PR-RAS'!E417</f>
        <v>6633601.6500000022</v>
      </c>
      <c r="E412" s="1">
        <v>0</v>
      </c>
      <c r="F412" s="1">
        <v>0</v>
      </c>
      <c r="G412" s="2">
        <f t="shared" si="8"/>
        <v>5980319.8173900014</v>
      </c>
      <c r="H412" s="2">
        <f t="shared" si="9"/>
        <v>0.53999999724328518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3428065.12</v>
      </c>
      <c r="D413" s="1">
        <f>'PR-RAS'!E418</f>
        <v>4169566.04</v>
      </c>
      <c r="E413" s="1">
        <v>0</v>
      </c>
      <c r="F413" s="1">
        <v>0</v>
      </c>
      <c r="G413" s="2">
        <f t="shared" si="8"/>
        <v>4848085.2463999996</v>
      </c>
      <c r="H413" s="2">
        <f t="shared" si="9"/>
        <v>0.16000000014901161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4032000</v>
      </c>
      <c r="E414" s="1">
        <v>0</v>
      </c>
      <c r="F414" s="1">
        <v>0</v>
      </c>
      <c r="G414" s="2">
        <f t="shared" si="8"/>
        <v>3330432</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4032000</v>
      </c>
      <c r="E478" s="1">
        <v>0</v>
      </c>
      <c r="F478" s="1">
        <v>0</v>
      </c>
      <c r="G478" s="2">
        <f t="shared" si="8"/>
        <v>3846528</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4000000</v>
      </c>
      <c r="E484" s="1">
        <v>0</v>
      </c>
      <c r="F484" s="1">
        <v>0</v>
      </c>
      <c r="G484" s="2">
        <f t="shared" si="8"/>
        <v>3864000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4000000</v>
      </c>
      <c r="E485" s="1">
        <v>0</v>
      </c>
      <c r="F485" s="1">
        <v>0</v>
      </c>
      <c r="G485" s="2">
        <f t="shared" si="8"/>
        <v>3872000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32000</v>
      </c>
      <c r="E489" s="1">
        <v>0</v>
      </c>
      <c r="F489" s="1">
        <v>0</v>
      </c>
      <c r="G489" s="2">
        <f t="shared" si="8"/>
        <v>31232</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32000</v>
      </c>
      <c r="E490" s="1">
        <v>0</v>
      </c>
      <c r="F490" s="1">
        <v>0</v>
      </c>
      <c r="G490" s="2">
        <f t="shared" si="8"/>
        <v>31296</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1650608.72</v>
      </c>
      <c r="D522" s="1">
        <f>'PR-RAS'!E528</f>
        <v>1151852.99</v>
      </c>
      <c r="E522" s="1">
        <v>0</v>
      </c>
      <c r="F522" s="1">
        <v>0</v>
      </c>
      <c r="G522" s="2">
        <f t="shared" ref="G522:G809" si="10">(B522/1000)*(C522*1+D522*2)</f>
        <v>2060197.9587000001</v>
      </c>
      <c r="H522" s="2">
        <f t="shared" ref="H522:H809" si="11">ABS(C522-ROUND(C522,0))+ABS(D522-ROUND(D522,0))</f>
        <v>0.2900000000372529</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1650608.72</v>
      </c>
      <c r="D587" s="1">
        <f>'PR-RAS'!E593</f>
        <v>1151852.99</v>
      </c>
      <c r="E587" s="1">
        <v>0</v>
      </c>
      <c r="F587" s="1">
        <v>0</v>
      </c>
      <c r="G587" s="2">
        <f t="shared" si="10"/>
        <v>2317228.4142</v>
      </c>
      <c r="H587" s="2">
        <f t="shared" si="11"/>
        <v>0.2900000000372529</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1181015.72</v>
      </c>
      <c r="D599" s="1">
        <f>'PR-RAS'!E605</f>
        <v>1151852.99</v>
      </c>
      <c r="E599" s="1">
        <v>0</v>
      </c>
      <c r="F599" s="1">
        <v>0</v>
      </c>
      <c r="G599" s="2">
        <f t="shared" si="10"/>
        <v>2083863.5766</v>
      </c>
      <c r="H599" s="2">
        <f t="shared" si="11"/>
        <v>0.2900000000372529</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1181015.72</v>
      </c>
      <c r="D600" s="1">
        <f>'PR-RAS'!E606</f>
        <v>1151852.99</v>
      </c>
      <c r="E600" s="1">
        <v>0</v>
      </c>
      <c r="F600" s="1">
        <v>0</v>
      </c>
      <c r="G600" s="2">
        <f t="shared" si="10"/>
        <v>2087348.2983000001</v>
      </c>
      <c r="H600" s="2">
        <f t="shared" si="11"/>
        <v>0.2900000000372529</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469593</v>
      </c>
      <c r="D611" s="1">
        <f>'PR-RAS'!E617</f>
        <v>0</v>
      </c>
      <c r="E611" s="1">
        <v>0</v>
      </c>
      <c r="F611" s="1">
        <v>0</v>
      </c>
      <c r="G611" s="2">
        <f t="shared" si="10"/>
        <v>286451.73</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469593</v>
      </c>
      <c r="D612" s="1">
        <f>'PR-RAS'!E618</f>
        <v>0</v>
      </c>
      <c r="E612" s="1">
        <v>0</v>
      </c>
      <c r="F612" s="1">
        <v>0</v>
      </c>
      <c r="G612" s="2">
        <f t="shared" si="10"/>
        <v>286921.32299999997</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2880147.01</v>
      </c>
      <c r="E629" s="1">
        <v>0</v>
      </c>
      <c r="F629" s="1">
        <v>0</v>
      </c>
      <c r="G629" s="2">
        <f t="shared" si="10"/>
        <v>3617464.6445599999</v>
      </c>
      <c r="H629" s="2">
        <f t="shared" si="11"/>
        <v>9.9999997764825821E-3</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1650608.72</v>
      </c>
      <c r="D630" s="1">
        <f>'PR-RAS'!E636</f>
        <v>0</v>
      </c>
      <c r="E630" s="1">
        <v>0</v>
      </c>
      <c r="F630" s="1">
        <v>0</v>
      </c>
      <c r="G630" s="2">
        <f t="shared" si="10"/>
        <v>1038232.88488</v>
      </c>
      <c r="H630" s="2">
        <f t="shared" si="11"/>
        <v>0.28000000002793968</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3779999.35</v>
      </c>
      <c r="D631" s="1">
        <f>'PR-RAS'!E637</f>
        <v>3904031.86</v>
      </c>
      <c r="E631" s="1">
        <v>0</v>
      </c>
      <c r="F631" s="1">
        <v>0</v>
      </c>
      <c r="G631" s="2">
        <f t="shared" si="10"/>
        <v>7300479.7341</v>
      </c>
      <c r="H631" s="2">
        <f t="shared" si="11"/>
        <v>0.49000000022351742</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66420721.070000008</v>
      </c>
      <c r="D633" s="1">
        <f>'PR-RAS'!E639</f>
        <v>83956219.070000008</v>
      </c>
      <c r="E633" s="1">
        <v>0</v>
      </c>
      <c r="F633" s="1">
        <v>0</v>
      </c>
      <c r="G633" s="2">
        <f t="shared" si="10"/>
        <v>148098556.62072003</v>
      </c>
      <c r="H633" s="2">
        <f t="shared" si="11"/>
        <v>0.14000001549720764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70132254.099999994</v>
      </c>
      <c r="D634" s="1">
        <f>'PR-RAS'!E640</f>
        <v>82885574.140000001</v>
      </c>
      <c r="E634" s="1">
        <v>0</v>
      </c>
      <c r="F634" s="1">
        <v>0</v>
      </c>
      <c r="G634" s="2">
        <f t="shared" si="10"/>
        <v>149326853.70653999</v>
      </c>
      <c r="H634" s="2">
        <f t="shared" si="11"/>
        <v>0.23999999463558197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1070644.9300000072</v>
      </c>
      <c r="E635" s="1">
        <v>0</v>
      </c>
      <c r="F635" s="1">
        <v>0</v>
      </c>
      <c r="G635" s="2">
        <f t="shared" si="10"/>
        <v>1357577.771240009</v>
      </c>
      <c r="H635" s="2">
        <f t="shared" si="11"/>
        <v>6.9999992847442627E-2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3711533.0299999863</v>
      </c>
      <c r="D636" s="1">
        <f>'PR-RAS'!E642</f>
        <v>0</v>
      </c>
      <c r="E636" s="1">
        <v>0</v>
      </c>
      <c r="F636" s="1">
        <v>0</v>
      </c>
      <c r="G636" s="2">
        <f t="shared" si="10"/>
        <v>2356823.4740499915</v>
      </c>
      <c r="H636" s="2">
        <f t="shared" si="11"/>
        <v>2.9999986290931702E-2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2496546.1600000006</v>
      </c>
      <c r="D637" s="1">
        <f>'PR-RAS'!E643</f>
        <v>0</v>
      </c>
      <c r="E637" s="1">
        <v>0</v>
      </c>
      <c r="F637" s="1">
        <v>0</v>
      </c>
      <c r="G637" s="2">
        <f t="shared" si="10"/>
        <v>1587803.3577600005</v>
      </c>
      <c r="H637" s="2">
        <f t="shared" si="11"/>
        <v>0.1600000006146729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2729569.7900000024</v>
      </c>
      <c r="E638" s="1">
        <v>0</v>
      </c>
      <c r="F638" s="1">
        <v>0</v>
      </c>
      <c r="G638" s="2">
        <f t="shared" si="10"/>
        <v>3477471.912460003</v>
      </c>
      <c r="H638" s="2">
        <f t="shared" si="11"/>
        <v>0.20999999763444066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1214986.8699999857</v>
      </c>
      <c r="D640" s="1">
        <f>'PR-RAS'!E646</f>
        <v>1658924.8599999952</v>
      </c>
      <c r="E640" s="1">
        <v>0</v>
      </c>
      <c r="F640" s="1">
        <v>0</v>
      </c>
      <c r="G640" s="2">
        <f t="shared" si="10"/>
        <v>2896482.5810099845</v>
      </c>
      <c r="H640" s="2">
        <f t="shared" si="11"/>
        <v>0.27000001911073923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1067547.81</v>
      </c>
      <c r="D641" s="1">
        <f>'PR-RAS'!E647</f>
        <v>921430.15</v>
      </c>
      <c r="E641" s="1">
        <v>0</v>
      </c>
      <c r="F641" s="1">
        <v>0</v>
      </c>
      <c r="G641" s="2">
        <f t="shared" si="10"/>
        <v>1862661.1904000002</v>
      </c>
      <c r="H641" s="2">
        <f t="shared" si="11"/>
        <v>0.33999999996740371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3985921.46</v>
      </c>
      <c r="D642" s="1">
        <f>'PR-RAS'!E649</f>
        <v>2321586.2200000002</v>
      </c>
      <c r="E642" s="1">
        <v>0</v>
      </c>
      <c r="F642" s="1">
        <v>0</v>
      </c>
      <c r="G642" s="2">
        <f t="shared" si="10"/>
        <v>5531249.1899000006</v>
      </c>
      <c r="H642" s="2">
        <f t="shared" si="11"/>
        <v>0.68000000016763806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77697535.140000001</v>
      </c>
      <c r="D643" s="1">
        <f>'PR-RAS'!E650</f>
        <v>85327412.659999996</v>
      </c>
      <c r="E643" s="1">
        <v>0</v>
      </c>
      <c r="F643" s="1">
        <v>0</v>
      </c>
      <c r="G643" s="2">
        <f t="shared" si="10"/>
        <v>159442215.41531998</v>
      </c>
      <c r="H643" s="2">
        <f t="shared" si="11"/>
        <v>0.48000000417232513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79361870.379999995</v>
      </c>
      <c r="D644" s="1">
        <f>'PR-RAS'!E651</f>
        <v>82287451.409999996</v>
      </c>
      <c r="E644" s="1">
        <v>0</v>
      </c>
      <c r="F644" s="1">
        <v>0</v>
      </c>
      <c r="G644" s="2">
        <f t="shared" si="10"/>
        <v>156851345.16760001</v>
      </c>
      <c r="H644" s="2">
        <f t="shared" si="11"/>
        <v>0.78999999165534973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2321586.2199999988</v>
      </c>
      <c r="D645" s="1">
        <f>'PR-RAS'!E652</f>
        <v>5361547.4699999988</v>
      </c>
      <c r="E645" s="1">
        <v>0</v>
      </c>
      <c r="F645" s="1">
        <v>0</v>
      </c>
      <c r="G645" s="2">
        <f t="shared" si="10"/>
        <v>8400774.6670399979</v>
      </c>
      <c r="H645" s="2">
        <f t="shared" si="11"/>
        <v>0.68999999761581421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130</v>
      </c>
      <c r="D646" s="1">
        <f>'PR-RAS'!E653</f>
        <v>101</v>
      </c>
      <c r="E646" s="1">
        <v>0</v>
      </c>
      <c r="F646" s="1">
        <v>0</v>
      </c>
      <c r="G646" s="2">
        <f t="shared" si="10"/>
        <v>214.14000000000001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1100</v>
      </c>
      <c r="D647" s="1">
        <f>'PR-RAS'!E654</f>
        <v>1158</v>
      </c>
      <c r="E647" s="1">
        <v>0</v>
      </c>
      <c r="F647" s="1">
        <v>0</v>
      </c>
      <c r="G647" s="2">
        <f t="shared" si="10"/>
        <v>2206.7359999999999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101</v>
      </c>
      <c r="D648" s="1">
        <f>'PR-RAS'!E655</f>
        <v>93</v>
      </c>
      <c r="E648" s="1">
        <v>0</v>
      </c>
      <c r="F648" s="1">
        <v>0</v>
      </c>
      <c r="G648" s="2">
        <f t="shared" si="10"/>
        <v>185.68899999999999</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1031</v>
      </c>
      <c r="D649" s="1">
        <f>'PR-RAS'!E656</f>
        <v>1079</v>
      </c>
      <c r="E649" s="1">
        <v>0</v>
      </c>
      <c r="F649" s="1">
        <v>0</v>
      </c>
      <c r="G649" s="2">
        <f t="shared" si="10"/>
        <v>2066.4720000000002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116.8</v>
      </c>
      <c r="D653" s="1">
        <f>'PR-RAS'!E660</f>
        <v>9.86</v>
      </c>
      <c r="E653" s="1">
        <v>0</v>
      </c>
      <c r="F653" s="1">
        <v>0</v>
      </c>
      <c r="G653" s="2">
        <f t="shared" si="10"/>
        <v>89.011039999999994</v>
      </c>
      <c r="H653" s="2">
        <f t="shared" si="11"/>
        <v>0.34000000000000341</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1555847.94</v>
      </c>
      <c r="D654" s="1">
        <f>'PR-RAS'!E661</f>
        <v>2556336.92</v>
      </c>
      <c r="E654" s="1">
        <v>0</v>
      </c>
      <c r="F654" s="1">
        <v>0</v>
      </c>
      <c r="G654" s="2">
        <f t="shared" si="10"/>
        <v>4354544.7223399999</v>
      </c>
      <c r="H654" s="2">
        <f t="shared" si="11"/>
        <v>0.14000000013038516</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7581.66</v>
      </c>
      <c r="D655" s="1">
        <f>'PR-RAS'!E662</f>
        <v>0</v>
      </c>
      <c r="E655" s="1">
        <v>0</v>
      </c>
      <c r="F655" s="1">
        <v>0</v>
      </c>
      <c r="G655" s="2">
        <f t="shared" si="10"/>
        <v>4958.4056399999999</v>
      </c>
      <c r="H655" s="2">
        <f t="shared" si="11"/>
        <v>0.34000000000014552</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7204618.54</v>
      </c>
      <c r="D658" s="1">
        <f>'PR-RAS'!E665</f>
        <v>4130607.73</v>
      </c>
      <c r="E658" s="1">
        <v>0</v>
      </c>
      <c r="F658" s="1">
        <v>0</v>
      </c>
      <c r="G658" s="2">
        <f t="shared" si="10"/>
        <v>10161052.938000001</v>
      </c>
      <c r="H658" s="2">
        <f t="shared" si="11"/>
        <v>0.72999999998137355</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114100</v>
      </c>
      <c r="D662" s="1">
        <f>'PR-RAS'!E669</f>
        <v>30198</v>
      </c>
      <c r="E662" s="1">
        <v>0</v>
      </c>
      <c r="F662" s="1">
        <v>0</v>
      </c>
      <c r="G662" s="2">
        <f t="shared" si="10"/>
        <v>115341.856</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255888.94</v>
      </c>
      <c r="D663" s="1">
        <f>'PR-RAS'!E670</f>
        <v>0</v>
      </c>
      <c r="E663" s="1">
        <v>0</v>
      </c>
      <c r="F663" s="1">
        <v>0</v>
      </c>
      <c r="G663" s="2">
        <f t="shared" si="10"/>
        <v>169398.47828000001</v>
      </c>
      <c r="H663" s="2">
        <f t="shared" si="11"/>
        <v>5.9999999997671694E-2</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452265.67</v>
      </c>
      <c r="D664" s="1">
        <f>'PR-RAS'!E671</f>
        <v>348682.55</v>
      </c>
      <c r="E664" s="1">
        <v>0</v>
      </c>
      <c r="F664" s="1">
        <v>0</v>
      </c>
      <c r="G664" s="2">
        <f t="shared" si="10"/>
        <v>762205.20051</v>
      </c>
      <c r="H664" s="2">
        <f t="shared" si="11"/>
        <v>0.78000000002793968</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96916.78</v>
      </c>
      <c r="D666" s="1">
        <f>'PR-RAS'!E673</f>
        <v>557337.29</v>
      </c>
      <c r="E666" s="1">
        <v>0</v>
      </c>
      <c r="F666" s="1">
        <v>0</v>
      </c>
      <c r="G666" s="2">
        <f t="shared" si="10"/>
        <v>805708.25440000009</v>
      </c>
      <c r="H666" s="2">
        <f t="shared" si="11"/>
        <v>0.51000000003841706</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10528980.470000001</v>
      </c>
      <c r="D668" s="1">
        <f>'PR-RAS'!E675</f>
        <v>12966777.09</v>
      </c>
      <c r="E668" s="1">
        <v>0</v>
      </c>
      <c r="F668" s="1">
        <v>0</v>
      </c>
      <c r="G668" s="2">
        <f t="shared" si="10"/>
        <v>24320510.61155</v>
      </c>
      <c r="H668" s="2">
        <f t="shared" si="11"/>
        <v>0.56000000052154064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33117.360000000001</v>
      </c>
      <c r="D669" s="1">
        <f>'PR-RAS'!E676</f>
        <v>64050.65</v>
      </c>
      <c r="E669" s="1">
        <v>0</v>
      </c>
      <c r="F669" s="1">
        <v>0</v>
      </c>
      <c r="G669" s="2">
        <f t="shared" si="10"/>
        <v>107694.06488000001</v>
      </c>
      <c r="H669" s="2">
        <f t="shared" si="11"/>
        <v>0.70999999999912689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1440327.12</v>
      </c>
      <c r="D670" s="1">
        <f>'PR-RAS'!E677</f>
        <v>5684546</v>
      </c>
      <c r="E670" s="1">
        <v>0</v>
      </c>
      <c r="F670" s="1">
        <v>0</v>
      </c>
      <c r="G670" s="2">
        <f t="shared" si="10"/>
        <v>8569501.391280001</v>
      </c>
      <c r="H670" s="2">
        <f t="shared" si="11"/>
        <v>0.12000000011175871</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1327</v>
      </c>
      <c r="D671" s="1">
        <f>'PR-RAS'!E678</f>
        <v>14351.9</v>
      </c>
      <c r="E671" s="1">
        <v>0</v>
      </c>
      <c r="F671" s="1">
        <v>0</v>
      </c>
      <c r="G671" s="2">
        <f t="shared" si="10"/>
        <v>20120.636000000002</v>
      </c>
      <c r="H671" s="2">
        <f t="shared" si="11"/>
        <v>0.1000000000003638</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1698053.73</v>
      </c>
      <c r="D687" s="1">
        <f>'PR-RAS'!E694</f>
        <v>544713.24</v>
      </c>
      <c r="E687" s="1">
        <v>0</v>
      </c>
      <c r="F687" s="1">
        <v>0</v>
      </c>
      <c r="G687" s="2">
        <f t="shared" si="10"/>
        <v>1912211.4240600001</v>
      </c>
      <c r="H687" s="2">
        <f t="shared" si="11"/>
        <v>0.51000000000931323</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7648.55</v>
      </c>
      <c r="D688" s="1">
        <f>'PR-RAS'!E695</f>
        <v>1007.7</v>
      </c>
      <c r="E688" s="1">
        <v>0</v>
      </c>
      <c r="F688" s="1">
        <v>0</v>
      </c>
      <c r="G688" s="2">
        <f t="shared" si="10"/>
        <v>6639.1336500000007</v>
      </c>
      <c r="H688" s="2">
        <f t="shared" si="11"/>
        <v>0.74999999999977263</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7768197.4699999997</v>
      </c>
      <c r="D691" s="1">
        <f>'PR-RAS'!E698</f>
        <v>9078005.0099999998</v>
      </c>
      <c r="E691" s="1">
        <v>0</v>
      </c>
      <c r="F691" s="1">
        <v>0</v>
      </c>
      <c r="G691" s="2">
        <f t="shared" si="10"/>
        <v>17887703.168099996</v>
      </c>
      <c r="H691" s="2">
        <f t="shared" si="11"/>
        <v>0.47999999951571226</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42896.25</v>
      </c>
      <c r="E694" s="1">
        <v>0</v>
      </c>
      <c r="F694" s="1">
        <v>0</v>
      </c>
      <c r="G694" s="2">
        <f t="shared" si="10"/>
        <v>59454.202499999992</v>
      </c>
      <c r="H694" s="2">
        <f t="shared" si="11"/>
        <v>0.25</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1321507.99</v>
      </c>
      <c r="D703" s="1">
        <f>'PR-RAS'!E710</f>
        <v>1346873.09</v>
      </c>
      <c r="E703" s="1">
        <v>0</v>
      </c>
      <c r="F703" s="1">
        <v>0</v>
      </c>
      <c r="G703" s="2">
        <f t="shared" si="10"/>
        <v>2818708.4273399999</v>
      </c>
      <c r="H703" s="2">
        <f t="shared" si="11"/>
        <v>0.10000000009313226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58264.13</v>
      </c>
      <c r="D705" s="1">
        <f>'PR-RAS'!E712</f>
        <v>15094.44</v>
      </c>
      <c r="E705" s="1">
        <v>0</v>
      </c>
      <c r="F705" s="1">
        <v>0</v>
      </c>
      <c r="G705" s="2">
        <f t="shared" si="10"/>
        <v>62270.919039999993</v>
      </c>
      <c r="H705" s="2">
        <f t="shared" si="11"/>
        <v>0.56999999999788997</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64927.51</v>
      </c>
      <c r="D709" s="1">
        <f>'PR-RAS'!E716</f>
        <v>35645.51</v>
      </c>
      <c r="E709" s="1">
        <v>0</v>
      </c>
      <c r="F709" s="1">
        <v>0</v>
      </c>
      <c r="G709" s="2">
        <f t="shared" si="10"/>
        <v>96442.719239999991</v>
      </c>
      <c r="H709" s="2">
        <f t="shared" si="11"/>
        <v>0.97999999999592546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86549.96</v>
      </c>
      <c r="D710" s="1">
        <f>'PR-RAS'!E717</f>
        <v>51423.16</v>
      </c>
      <c r="E710" s="1">
        <v>0</v>
      </c>
      <c r="F710" s="1">
        <v>0</v>
      </c>
      <c r="G710" s="2">
        <f t="shared" si="10"/>
        <v>134281.96252</v>
      </c>
      <c r="H710" s="2">
        <f t="shared" si="11"/>
        <v>0.19999999999708962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594263.62</v>
      </c>
      <c r="D711" s="1">
        <f>'PR-RAS'!E718</f>
        <v>579161.63</v>
      </c>
      <c r="E711" s="1">
        <v>0</v>
      </c>
      <c r="F711" s="1">
        <v>0</v>
      </c>
      <c r="G711" s="2">
        <f t="shared" si="10"/>
        <v>1244336.6847999999</v>
      </c>
      <c r="H711" s="2">
        <f t="shared" si="11"/>
        <v>0.75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8946.7800000000007</v>
      </c>
      <c r="D712" s="1">
        <f>'PR-RAS'!E719</f>
        <v>7985.62</v>
      </c>
      <c r="E712" s="1">
        <v>0</v>
      </c>
      <c r="F712" s="1">
        <v>0</v>
      </c>
      <c r="G712" s="2">
        <f t="shared" si="10"/>
        <v>17716.712220000001</v>
      </c>
      <c r="H712" s="2">
        <f t="shared" si="11"/>
        <v>0.5999999999994543</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38916.980000000003</v>
      </c>
      <c r="D713" s="1">
        <f>'PR-RAS'!E720</f>
        <v>54131.65</v>
      </c>
      <c r="E713" s="1">
        <v>0</v>
      </c>
      <c r="F713" s="1">
        <v>0</v>
      </c>
      <c r="G713" s="2">
        <f t="shared" si="10"/>
        <v>104792.35935999999</v>
      </c>
      <c r="H713" s="2">
        <f t="shared" si="11"/>
        <v>0.36999999999534339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118453.65</v>
      </c>
      <c r="D714" s="1">
        <f>'PR-RAS'!E721</f>
        <v>135557.16</v>
      </c>
      <c r="E714" s="1">
        <v>0</v>
      </c>
      <c r="F714" s="1">
        <v>0</v>
      </c>
      <c r="G714" s="2">
        <f t="shared" si="10"/>
        <v>277761.96260999999</v>
      </c>
      <c r="H714" s="2">
        <f t="shared" si="11"/>
        <v>0.51000000000931323</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98765.08</v>
      </c>
      <c r="D715" s="1">
        <f>'PR-RAS'!E722</f>
        <v>120507.98</v>
      </c>
      <c r="E715" s="1">
        <v>0</v>
      </c>
      <c r="F715" s="1">
        <v>0</v>
      </c>
      <c r="G715" s="2">
        <f t="shared" si="10"/>
        <v>242603.66255999997</v>
      </c>
      <c r="H715" s="2">
        <f t="shared" si="11"/>
        <v>0.10000000000582077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19187.27</v>
      </c>
      <c r="D716" s="1">
        <f>'PR-RAS'!E723</f>
        <v>14475.49</v>
      </c>
      <c r="E716" s="1">
        <v>0</v>
      </c>
      <c r="F716" s="1">
        <v>0</v>
      </c>
      <c r="G716" s="2">
        <f t="shared" si="10"/>
        <v>34418.848749999997</v>
      </c>
      <c r="H716" s="2">
        <f t="shared" si="11"/>
        <v>0.76000000000021828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637083.11</v>
      </c>
      <c r="D717" s="1">
        <f>'PR-RAS'!E724</f>
        <v>477852.17</v>
      </c>
      <c r="E717" s="1">
        <v>0</v>
      </c>
      <c r="F717" s="1">
        <v>0</v>
      </c>
      <c r="G717" s="2">
        <f t="shared" si="10"/>
        <v>1140435.8141999999</v>
      </c>
      <c r="H717" s="2">
        <f t="shared" si="11"/>
        <v>0.27999999996973202</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129184.11</v>
      </c>
      <c r="D718" s="1">
        <f>'PR-RAS'!E725</f>
        <v>125984</v>
      </c>
      <c r="E718" s="1">
        <v>0</v>
      </c>
      <c r="F718" s="1">
        <v>0</v>
      </c>
      <c r="G718" s="2">
        <f t="shared" si="10"/>
        <v>273286.06286999997</v>
      </c>
      <c r="H718" s="2">
        <f t="shared" si="11"/>
        <v>0.11000000000058208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7061.06</v>
      </c>
      <c r="D719" s="1">
        <f>'PR-RAS'!E726</f>
        <v>19347.97</v>
      </c>
      <c r="E719" s="1">
        <v>0</v>
      </c>
      <c r="F719" s="1">
        <v>0</v>
      </c>
      <c r="G719" s="2">
        <f t="shared" si="10"/>
        <v>32853.525999999998</v>
      </c>
      <c r="H719" s="2">
        <f t="shared" si="11"/>
        <v>8.9999999999236024E-2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256393.65</v>
      </c>
      <c r="D735" s="1">
        <f>'PR-RAS'!E742</f>
        <v>206445.69</v>
      </c>
      <c r="E735" s="1">
        <v>0</v>
      </c>
      <c r="F735" s="1">
        <v>0</v>
      </c>
      <c r="G735" s="2">
        <f t="shared" si="10"/>
        <v>491255.21202000004</v>
      </c>
      <c r="H735" s="2">
        <f t="shared" si="11"/>
        <v>0.66000000000349246</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10089.129999999999</v>
      </c>
      <c r="D752" s="1">
        <f>'PR-RAS'!E759</f>
        <v>0</v>
      </c>
      <c r="E752" s="1">
        <v>0</v>
      </c>
      <c r="F752" s="1">
        <v>0</v>
      </c>
      <c r="G752" s="2">
        <f t="shared" si="10"/>
        <v>7576.9366299999992</v>
      </c>
      <c r="H752" s="2">
        <f t="shared" si="11"/>
        <v>0.12999999999919964</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102284.13</v>
      </c>
      <c r="D753" s="1">
        <f>'PR-RAS'!E760</f>
        <v>97261.74</v>
      </c>
      <c r="E753" s="1">
        <v>0</v>
      </c>
      <c r="F753" s="1">
        <v>0</v>
      </c>
      <c r="G753" s="2">
        <f t="shared" si="10"/>
        <v>223199.32272</v>
      </c>
      <c r="H753" s="2">
        <f t="shared" si="11"/>
        <v>0.38999999999941792</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6636</v>
      </c>
      <c r="D757" s="1">
        <f>'PR-RAS'!E764</f>
        <v>6636</v>
      </c>
      <c r="E757" s="1">
        <v>0</v>
      </c>
      <c r="F757" s="1">
        <v>0</v>
      </c>
      <c r="G757" s="2">
        <f t="shared" si="10"/>
        <v>15050.448</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1300</v>
      </c>
      <c r="D758" s="1">
        <f>'PR-RAS'!E765</f>
        <v>0</v>
      </c>
      <c r="E758" s="1">
        <v>0</v>
      </c>
      <c r="F758" s="1">
        <v>0</v>
      </c>
      <c r="G758" s="2">
        <f t="shared" si="10"/>
        <v>984.1</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18262.07</v>
      </c>
      <c r="D808" s="1">
        <f>'PR-RAS'!E815</f>
        <v>0</v>
      </c>
      <c r="E808" s="1">
        <v>0</v>
      </c>
      <c r="F808" s="1">
        <v>0</v>
      </c>
      <c r="G808" s="2">
        <f t="shared" si="10"/>
        <v>14737.49049</v>
      </c>
      <c r="H808" s="2">
        <f t="shared" si="11"/>
        <v>6.9999999999708962E-2</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173750.76</v>
      </c>
      <c r="D809" s="1">
        <f>'PR-RAS'!E816</f>
        <v>218024.62</v>
      </c>
      <c r="E809" s="1">
        <v>0</v>
      </c>
      <c r="F809" s="1">
        <v>0</v>
      </c>
      <c r="G809" s="2">
        <f t="shared" si="10"/>
        <v>492718.4</v>
      </c>
      <c r="H809" s="2">
        <f t="shared" si="11"/>
        <v>0.61999999999534339</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136106.41</v>
      </c>
      <c r="D812" s="1">
        <f>'PR-RAS'!E819</f>
        <v>118440</v>
      </c>
      <c r="E812" s="1">
        <v>0</v>
      </c>
      <c r="F812" s="1">
        <v>0</v>
      </c>
      <c r="G812" s="2">
        <f t="shared" si="18"/>
        <v>302491.97851000004</v>
      </c>
      <c r="H812" s="2">
        <f t="shared" si="19"/>
        <v>0.41000000000349246</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764584.5</v>
      </c>
      <c r="D816" s="1">
        <f>'PR-RAS'!E823</f>
        <v>922559.99</v>
      </c>
      <c r="E816" s="1">
        <v>0</v>
      </c>
      <c r="F816" s="1">
        <v>0</v>
      </c>
      <c r="G816" s="2">
        <f t="shared" si="18"/>
        <v>2126909.1511999997</v>
      </c>
      <c r="H816" s="2">
        <f t="shared" si="19"/>
        <v>0.51000000000931323</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78089.100000000006</v>
      </c>
      <c r="D817" s="1">
        <f>'PR-RAS'!E824</f>
        <v>63014.64</v>
      </c>
      <c r="E817" s="1">
        <v>0</v>
      </c>
      <c r="F817" s="1">
        <v>0</v>
      </c>
      <c r="G817" s="2">
        <f t="shared" si="18"/>
        <v>166560.59808</v>
      </c>
      <c r="H817" s="2">
        <f t="shared" si="19"/>
        <v>0.46000000000640284</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51356.62</v>
      </c>
      <c r="D819" s="1">
        <f>'PR-RAS'!E826</f>
        <v>52770.61</v>
      </c>
      <c r="E819" s="1">
        <v>0</v>
      </c>
      <c r="F819" s="1">
        <v>0</v>
      </c>
      <c r="G819" s="2">
        <f t="shared" si="18"/>
        <v>128342.43311999999</v>
      </c>
      <c r="H819" s="2">
        <f t="shared" si="19"/>
        <v>0.76999999999679858</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335526.08</v>
      </c>
      <c r="D821" s="1">
        <f>'PR-RAS'!E828</f>
        <v>416156.15999999997</v>
      </c>
      <c r="E821" s="1">
        <v>0</v>
      </c>
      <c r="F821" s="1">
        <v>0</v>
      </c>
      <c r="G821" s="2">
        <f t="shared" si="18"/>
        <v>957627.4879999999</v>
      </c>
      <c r="H821" s="2">
        <f t="shared" si="19"/>
        <v>0.23999999999068677</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4000000</v>
      </c>
      <c r="E871" s="1">
        <v>0</v>
      </c>
      <c r="F871" s="1">
        <v>0</v>
      </c>
      <c r="G871" s="2">
        <f t="shared" si="18"/>
        <v>6960000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32000</v>
      </c>
      <c r="E880" s="1">
        <v>0</v>
      </c>
      <c r="F880" s="1">
        <v>0</v>
      </c>
      <c r="G880" s="2">
        <f t="shared" si="18"/>
        <v>56256</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1206.06</v>
      </c>
      <c r="E946" s="1">
        <v>0</v>
      </c>
      <c r="F946" s="1">
        <v>0</v>
      </c>
      <c r="G946" s="2">
        <f t="shared" si="18"/>
        <v>2279.4533999999999</v>
      </c>
      <c r="H946" s="2">
        <f t="shared" si="19"/>
        <v>5.999999999994543E-2</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1181015.72</v>
      </c>
      <c r="D947" s="1">
        <f>'PR-RAS'!E954</f>
        <v>1150646.93</v>
      </c>
      <c r="E947" s="1">
        <v>0</v>
      </c>
      <c r="F947" s="1">
        <v>0</v>
      </c>
      <c r="G947" s="2">
        <f t="shared" si="18"/>
        <v>3294264.8626799998</v>
      </c>
      <c r="H947" s="2">
        <f t="shared" si="19"/>
        <v>0.35000000009313226</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469593</v>
      </c>
      <c r="D961" s="1">
        <f>'PR-RAS'!E968</f>
        <v>0</v>
      </c>
      <c r="E961" s="1">
        <v>0</v>
      </c>
      <c r="F961" s="1">
        <v>0</v>
      </c>
      <c r="G961" s="2">
        <f t="shared" si="18"/>
        <v>450809.27999999997</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211062799.40999997</v>
      </c>
      <c r="D984" s="6">
        <f>BILANCA!E6</f>
        <v>253211752.97999996</v>
      </c>
      <c r="E984" s="6">
        <v>0</v>
      </c>
      <c r="F984" s="6">
        <v>0</v>
      </c>
      <c r="G984" s="7">
        <f t="shared" ref="G984:G1241" si="22">B984/1000*C984+B984/500*D984</f>
        <v>717486.30536999996</v>
      </c>
      <c r="H984" s="7">
        <f t="shared" si="19"/>
        <v>0.43000000715255737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167261050.63999996</v>
      </c>
      <c r="D985" s="1">
        <f>BILANCA!E7</f>
        <v>201204183.74999997</v>
      </c>
      <c r="E985" s="1">
        <v>0</v>
      </c>
      <c r="F985" s="1">
        <v>0</v>
      </c>
      <c r="G985" s="2">
        <f t="shared" si="22"/>
        <v>1139338.8362799999</v>
      </c>
      <c r="H985" s="2">
        <f t="shared" si="19"/>
        <v>0.61000007390975952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23945987.290000003</v>
      </c>
      <c r="D986" s="1">
        <f>BILANCA!E8</f>
        <v>25646596.199999999</v>
      </c>
      <c r="E986" s="1">
        <v>0</v>
      </c>
      <c r="F986" s="1">
        <v>0</v>
      </c>
      <c r="G986" s="2">
        <f t="shared" si="22"/>
        <v>225717.53907</v>
      </c>
      <c r="H986" s="2">
        <f t="shared" si="19"/>
        <v>0.49000000208616257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21827719.190000001</v>
      </c>
      <c r="D987" s="1">
        <f>BILANCA!E9</f>
        <v>21387596.559999999</v>
      </c>
      <c r="E987" s="1">
        <v>0</v>
      </c>
      <c r="F987" s="1">
        <v>0</v>
      </c>
      <c r="G987" s="2">
        <f t="shared" si="22"/>
        <v>258411.64924</v>
      </c>
      <c r="H987" s="2">
        <f t="shared" si="19"/>
        <v>0.63000000268220901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2350810.87</v>
      </c>
      <c r="D988" s="1">
        <f>BILANCA!E10</f>
        <v>4500318.1900000004</v>
      </c>
      <c r="E988" s="1">
        <v>0</v>
      </c>
      <c r="F988" s="1">
        <v>0</v>
      </c>
      <c r="G988" s="2">
        <f t="shared" si="22"/>
        <v>56757.236250000002</v>
      </c>
      <c r="H988" s="2">
        <f t="shared" si="19"/>
        <v>0.32000000029802322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232542.77</v>
      </c>
      <c r="D989" s="1">
        <f>BILANCA!E11</f>
        <v>241318.55</v>
      </c>
      <c r="E989" s="1">
        <v>0</v>
      </c>
      <c r="F989" s="1">
        <v>0</v>
      </c>
      <c r="G989" s="2">
        <f t="shared" si="22"/>
        <v>4291.0792199999996</v>
      </c>
      <c r="H989" s="2">
        <f t="shared" si="19"/>
        <v>0.68000000002211891</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133171245.91</v>
      </c>
      <c r="D990" s="1">
        <f>BILANCA!E12</f>
        <v>134515040.89999998</v>
      </c>
      <c r="E990" s="1">
        <v>0</v>
      </c>
      <c r="F990" s="1">
        <v>0</v>
      </c>
      <c r="G990" s="2">
        <f t="shared" si="22"/>
        <v>2815409.2939699995</v>
      </c>
      <c r="H990" s="2">
        <f t="shared" si="19"/>
        <v>0.1900000274181366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129508638.53999999</v>
      </c>
      <c r="D991" s="1">
        <f>BILANCA!E13</f>
        <v>129322631.47999997</v>
      </c>
      <c r="E991" s="1">
        <v>0</v>
      </c>
      <c r="F991" s="1">
        <v>0</v>
      </c>
      <c r="G991" s="2">
        <f t="shared" si="22"/>
        <v>3105231.2119999998</v>
      </c>
      <c r="H991" s="2">
        <f t="shared" si="19"/>
        <v>0.93999998271465302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5659871.25</v>
      </c>
      <c r="D992" s="1">
        <f>BILANCA!E14</f>
        <v>5723534.4000000004</v>
      </c>
      <c r="E992" s="1">
        <v>0</v>
      </c>
      <c r="F992" s="1">
        <v>0</v>
      </c>
      <c r="G992" s="2">
        <f t="shared" si="22"/>
        <v>153962.46045000001</v>
      </c>
      <c r="H992" s="2">
        <f t="shared" si="19"/>
        <v>0.65000000037252903</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78843134.239999995</v>
      </c>
      <c r="D993" s="1">
        <f>BILANCA!E15</f>
        <v>70902820.739999995</v>
      </c>
      <c r="E993" s="1">
        <v>0</v>
      </c>
      <c r="F993" s="1">
        <v>0</v>
      </c>
      <c r="G993" s="2">
        <f t="shared" si="22"/>
        <v>2206487.7571999999</v>
      </c>
      <c r="H993" s="2">
        <f t="shared" si="19"/>
        <v>0.5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107960707.29000001</v>
      </c>
      <c r="D994" s="1">
        <f>BILANCA!E16</f>
        <v>117537941.44</v>
      </c>
      <c r="E994" s="1">
        <v>0</v>
      </c>
      <c r="F994" s="1">
        <v>0</v>
      </c>
      <c r="G994" s="2">
        <f t="shared" si="22"/>
        <v>3773402.49187</v>
      </c>
      <c r="H994" s="2">
        <f t="shared" si="19"/>
        <v>0.73000000417232513</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33387412.670000002</v>
      </c>
      <c r="D995" s="1">
        <f>BILANCA!E17</f>
        <v>37036695.950000003</v>
      </c>
      <c r="E995" s="1">
        <v>0</v>
      </c>
      <c r="F995" s="1">
        <v>0</v>
      </c>
      <c r="G995" s="2">
        <f t="shared" si="22"/>
        <v>1289529.65484</v>
      </c>
      <c r="H995" s="2">
        <f t="shared" si="19"/>
        <v>0.37999999523162842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96342486.909999996</v>
      </c>
      <c r="D996" s="1">
        <f>BILANCA!E18</f>
        <v>101878361.05</v>
      </c>
      <c r="E996" s="1">
        <v>0</v>
      </c>
      <c r="F996" s="1">
        <v>0</v>
      </c>
      <c r="G996" s="2">
        <f t="shared" si="22"/>
        <v>3901289.7171299998</v>
      </c>
      <c r="H996" s="2">
        <f t="shared" si="19"/>
        <v>0.14000000059604645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2399737.8699999992</v>
      </c>
      <c r="D997" s="1">
        <f>BILANCA!E19</f>
        <v>3611156.0699999984</v>
      </c>
      <c r="E997" s="1">
        <v>0</v>
      </c>
      <c r="F997" s="1">
        <v>0</v>
      </c>
      <c r="G997" s="2">
        <f t="shared" si="22"/>
        <v>134708.70013999994</v>
      </c>
      <c r="H997" s="2">
        <f t="shared" si="19"/>
        <v>0.19999999925494194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3614501.46</v>
      </c>
      <c r="D998" s="1">
        <f>BILANCA!E20</f>
        <v>4240137.55</v>
      </c>
      <c r="E998" s="1">
        <v>0</v>
      </c>
      <c r="F998" s="1">
        <v>0</v>
      </c>
      <c r="G998" s="2">
        <f t="shared" si="22"/>
        <v>181421.64839999998</v>
      </c>
      <c r="H998" s="2">
        <f t="shared" si="19"/>
        <v>0.91000000014901161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293035.40000000002</v>
      </c>
      <c r="D999" s="1">
        <f>BILANCA!E21</f>
        <v>331312.89</v>
      </c>
      <c r="E999" s="1">
        <v>0</v>
      </c>
      <c r="F999" s="1">
        <v>0</v>
      </c>
      <c r="G999" s="2">
        <f t="shared" si="22"/>
        <v>15290.578880000001</v>
      </c>
      <c r="H999" s="2">
        <f t="shared" si="19"/>
        <v>0.51000000000931323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815501.15</v>
      </c>
      <c r="D1000" s="1">
        <f>BILANCA!E22</f>
        <v>824881.39</v>
      </c>
      <c r="E1000" s="1">
        <v>0</v>
      </c>
      <c r="F1000" s="1">
        <v>0</v>
      </c>
      <c r="G1000" s="2">
        <f t="shared" si="22"/>
        <v>41909.486810000002</v>
      </c>
      <c r="H1000" s="2">
        <f t="shared" si="19"/>
        <v>0.5400000000372529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1592.67</v>
      </c>
      <c r="D1001" s="1">
        <f>BILANCA!E23</f>
        <v>1592.67</v>
      </c>
      <c r="E1001" s="1">
        <v>0</v>
      </c>
      <c r="F1001" s="1">
        <v>0</v>
      </c>
      <c r="G1001" s="2">
        <f t="shared" si="22"/>
        <v>86.004180000000005</v>
      </c>
      <c r="H1001" s="2">
        <f t="shared" si="19"/>
        <v>0.65999999999985448</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41976.23</v>
      </c>
      <c r="D1002" s="1">
        <f>BILANCA!E24</f>
        <v>43983.4</v>
      </c>
      <c r="E1002" s="1">
        <v>0</v>
      </c>
      <c r="F1002" s="1">
        <v>0</v>
      </c>
      <c r="G1002" s="2">
        <f t="shared" si="22"/>
        <v>2468.9175700000001</v>
      </c>
      <c r="H1002" s="2">
        <f t="shared" si="19"/>
        <v>0.63000000000465661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1095738.19</v>
      </c>
      <c r="D1003" s="1">
        <f>BILANCA!E25</f>
        <v>1128105.3999999999</v>
      </c>
      <c r="E1003" s="1">
        <v>0</v>
      </c>
      <c r="F1003" s="1">
        <v>0</v>
      </c>
      <c r="G1003" s="2">
        <f t="shared" si="22"/>
        <v>67038.979800000001</v>
      </c>
      <c r="H1003" s="2">
        <f t="shared" si="19"/>
        <v>0.58999999985098839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4391244.68</v>
      </c>
      <c r="D1004" s="1">
        <f>BILANCA!E26</f>
        <v>5865008.2999999998</v>
      </c>
      <c r="E1004" s="1">
        <v>0</v>
      </c>
      <c r="F1004" s="1">
        <v>0</v>
      </c>
      <c r="G1004" s="2">
        <f t="shared" si="22"/>
        <v>338546.48687999998</v>
      </c>
      <c r="H1004" s="2">
        <f t="shared" si="19"/>
        <v>0.62000000011175871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7853851.9100000001</v>
      </c>
      <c r="D1006" s="1">
        <f>BILANCA!E28</f>
        <v>8823865.5299999993</v>
      </c>
      <c r="E1006" s="1">
        <v>0</v>
      </c>
      <c r="F1006" s="1">
        <v>0</v>
      </c>
      <c r="G1006" s="2">
        <f t="shared" si="22"/>
        <v>586536.40830999997</v>
      </c>
      <c r="H1006" s="2">
        <f t="shared" si="19"/>
        <v>0.56000000052154064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263208.8600000001</v>
      </c>
      <c r="D1007" s="1">
        <f>BILANCA!E29</f>
        <v>290665.06000000006</v>
      </c>
      <c r="E1007" s="1">
        <v>0</v>
      </c>
      <c r="F1007" s="1">
        <v>0</v>
      </c>
      <c r="G1007" s="2">
        <f t="shared" si="22"/>
        <v>20268.935520000006</v>
      </c>
      <c r="H1007" s="2">
        <f t="shared" si="19"/>
        <v>0.19999999995343387</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1441013.82</v>
      </c>
      <c r="D1008" s="1">
        <f>BILANCA!E30</f>
        <v>1479294.31</v>
      </c>
      <c r="E1008" s="1">
        <v>0</v>
      </c>
      <c r="F1008" s="1">
        <v>0</v>
      </c>
      <c r="G1008" s="2">
        <f t="shared" si="22"/>
        <v>109990.06100000002</v>
      </c>
      <c r="H1008" s="2">
        <f t="shared" si="19"/>
        <v>0.48999999999068677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178540.58</v>
      </c>
      <c r="D1010" s="1">
        <f>BILANCA!E32</f>
        <v>178540.58</v>
      </c>
      <c r="E1010" s="1">
        <v>0</v>
      </c>
      <c r="F1010" s="1">
        <v>0</v>
      </c>
      <c r="G1010" s="2">
        <f t="shared" si="22"/>
        <v>14461.786980000001</v>
      </c>
      <c r="H1010" s="2">
        <f t="shared" si="19"/>
        <v>0.84000000002561137</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1356345.54</v>
      </c>
      <c r="D1012" s="1">
        <f>BILANCA!E34</f>
        <v>1367169.83</v>
      </c>
      <c r="E1012" s="1">
        <v>0</v>
      </c>
      <c r="F1012" s="1">
        <v>0</v>
      </c>
      <c r="G1012" s="2">
        <f t="shared" si="22"/>
        <v>118629.8708</v>
      </c>
      <c r="H1012" s="2">
        <f t="shared" si="19"/>
        <v>0.62999999988824129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679010.16999999993</v>
      </c>
      <c r="D1013" s="1">
        <f>BILANCA!E35</f>
        <v>775548.87999999989</v>
      </c>
      <c r="E1013" s="1">
        <v>0</v>
      </c>
      <c r="F1013" s="1">
        <v>0</v>
      </c>
      <c r="G1013" s="2">
        <f t="shared" si="22"/>
        <v>66903.237899999993</v>
      </c>
      <c r="H1013" s="2">
        <f t="shared" si="19"/>
        <v>0.2900000000372529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3188000.19</v>
      </c>
      <c r="D1014" s="1">
        <f>BILANCA!E36</f>
        <v>3378596.05</v>
      </c>
      <c r="E1014" s="1">
        <v>0</v>
      </c>
      <c r="F1014" s="1">
        <v>0</v>
      </c>
      <c r="G1014" s="2">
        <f t="shared" si="22"/>
        <v>308300.96098999999</v>
      </c>
      <c r="H1014" s="2">
        <f t="shared" si="19"/>
        <v>0.23999999975785613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205445.6</v>
      </c>
      <c r="D1015" s="1">
        <f>BILANCA!E37</f>
        <v>269702.08</v>
      </c>
      <c r="E1015" s="1">
        <v>0</v>
      </c>
      <c r="F1015" s="1">
        <v>0</v>
      </c>
      <c r="G1015" s="2">
        <f t="shared" si="22"/>
        <v>23835.192320000002</v>
      </c>
      <c r="H1015" s="2">
        <f t="shared" si="19"/>
        <v>0.48000000001047738</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143681.29999999999</v>
      </c>
      <c r="D1016" s="1">
        <f>BILANCA!E38</f>
        <v>144281.29999999999</v>
      </c>
      <c r="E1016" s="1">
        <v>0</v>
      </c>
      <c r="F1016" s="1">
        <v>0</v>
      </c>
      <c r="G1016" s="2">
        <f t="shared" si="22"/>
        <v>14264.048699999999</v>
      </c>
      <c r="H1016" s="2">
        <f t="shared" si="19"/>
        <v>0.59999999997671694</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4111.46</v>
      </c>
      <c r="D1017" s="1">
        <f>BILANCA!E39</f>
        <v>4111.47</v>
      </c>
      <c r="E1017" s="1">
        <v>0</v>
      </c>
      <c r="F1017" s="1">
        <v>0</v>
      </c>
      <c r="G1017" s="2">
        <f t="shared" si="22"/>
        <v>419.36960000000005</v>
      </c>
      <c r="H1017" s="2">
        <f t="shared" si="19"/>
        <v>0.93000000000029104</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2862228.38</v>
      </c>
      <c r="D1018" s="1">
        <f>BILANCA!E40</f>
        <v>3021142.02</v>
      </c>
      <c r="E1018" s="1">
        <v>0</v>
      </c>
      <c r="F1018" s="1">
        <v>0</v>
      </c>
      <c r="G1018" s="2">
        <f t="shared" si="22"/>
        <v>311657.93469999998</v>
      </c>
      <c r="H1018" s="2">
        <f t="shared" si="19"/>
        <v>0.39999999990686774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320650.4700000002</v>
      </c>
      <c r="D1023" s="1">
        <f>BILANCA!E45</f>
        <v>515039.40999999992</v>
      </c>
      <c r="E1023" s="1">
        <v>0</v>
      </c>
      <c r="F1023" s="1">
        <v>0</v>
      </c>
      <c r="G1023" s="2">
        <f t="shared" si="22"/>
        <v>54029.171600000001</v>
      </c>
      <c r="H1023" s="2">
        <f t="shared" si="19"/>
        <v>0.88000000012107193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494032.06</v>
      </c>
      <c r="D1025" s="1">
        <f>BILANCA!E47</f>
        <v>514259.58</v>
      </c>
      <c r="E1025" s="1">
        <v>0</v>
      </c>
      <c r="F1025" s="1">
        <v>0</v>
      </c>
      <c r="G1025" s="2">
        <f t="shared" si="22"/>
        <v>63947.151240000007</v>
      </c>
      <c r="H1025" s="2">
        <f t="shared" si="19"/>
        <v>0.47999999998137355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1477654.73</v>
      </c>
      <c r="D1026" s="1">
        <f>BILANCA!E48</f>
        <v>1803232.72</v>
      </c>
      <c r="E1026" s="1">
        <v>0</v>
      </c>
      <c r="F1026" s="1">
        <v>0</v>
      </c>
      <c r="G1026" s="2">
        <f t="shared" si="22"/>
        <v>218617.16730999999</v>
      </c>
      <c r="H1026" s="2">
        <f t="shared" si="19"/>
        <v>0.55000000004656613</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2392.56</v>
      </c>
      <c r="D1027" s="1">
        <f>BILANCA!E49</f>
        <v>2392.56</v>
      </c>
      <c r="E1027" s="1">
        <v>0</v>
      </c>
      <c r="F1027" s="1">
        <v>0</v>
      </c>
      <c r="G1027" s="2">
        <f t="shared" si="22"/>
        <v>315.81791999999996</v>
      </c>
      <c r="H1027" s="2">
        <f t="shared" si="19"/>
        <v>0.88000000000010914</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1653428.88</v>
      </c>
      <c r="D1028" s="1">
        <f>BILANCA!E50</f>
        <v>1804845.45</v>
      </c>
      <c r="E1028" s="1">
        <v>0</v>
      </c>
      <c r="F1028" s="1">
        <v>0</v>
      </c>
      <c r="G1028" s="2">
        <f t="shared" si="22"/>
        <v>236840.39009999999</v>
      </c>
      <c r="H1028" s="2">
        <f t="shared" si="19"/>
        <v>0.57000000006519258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3531.04</v>
      </c>
      <c r="D1029" s="1">
        <f>BILANCA!E51</f>
        <v>3531.04</v>
      </c>
      <c r="E1029" s="1">
        <v>0</v>
      </c>
      <c r="F1029" s="1">
        <v>0</v>
      </c>
      <c r="G1029" s="2">
        <f t="shared" si="22"/>
        <v>487.28352000000001</v>
      </c>
      <c r="H1029" s="2">
        <f t="shared" si="19"/>
        <v>7.999999999992724E-2</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797.47999999998137</v>
      </c>
      <c r="D1030" s="1">
        <f>BILANCA!E52</f>
        <v>0</v>
      </c>
      <c r="E1030" s="1">
        <v>0</v>
      </c>
      <c r="F1030" s="1">
        <v>0</v>
      </c>
      <c r="G1030" s="2">
        <f t="shared" si="22"/>
        <v>37.481559999999128</v>
      </c>
      <c r="H1030" s="2">
        <f t="shared" si="19"/>
        <v>0.47999999998137355</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607779.5</v>
      </c>
      <c r="D1032" s="1">
        <f>BILANCA!E54</f>
        <v>671092.01</v>
      </c>
      <c r="E1032" s="1">
        <v>0</v>
      </c>
      <c r="F1032" s="1">
        <v>0</v>
      </c>
      <c r="G1032" s="2">
        <f t="shared" si="22"/>
        <v>95548.212480000002</v>
      </c>
      <c r="H1032" s="2">
        <f t="shared" si="19"/>
        <v>0.51000000000931323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606982.02</v>
      </c>
      <c r="D1033" s="1">
        <f>BILANCA!E55</f>
        <v>671092.01</v>
      </c>
      <c r="E1033" s="1">
        <v>0</v>
      </c>
      <c r="F1033" s="1">
        <v>0</v>
      </c>
      <c r="G1033" s="2">
        <f t="shared" si="22"/>
        <v>97458.301999999996</v>
      </c>
      <c r="H1033" s="2">
        <f t="shared" si="19"/>
        <v>3.0000000027939677E-2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10095101.140000001</v>
      </c>
      <c r="D1034" s="1">
        <f>BILANCA!E56</f>
        <v>40994627.829999998</v>
      </c>
      <c r="E1034" s="1">
        <v>0</v>
      </c>
      <c r="F1034" s="1">
        <v>0</v>
      </c>
      <c r="G1034" s="2">
        <f t="shared" si="22"/>
        <v>4696302.1968</v>
      </c>
      <c r="H1034" s="2">
        <f t="shared" si="19"/>
        <v>0.31000000238418579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10095101.140000001</v>
      </c>
      <c r="D1035" s="1">
        <f>BILANCA!E57</f>
        <v>40994627.829999998</v>
      </c>
      <c r="E1035" s="1">
        <v>0</v>
      </c>
      <c r="F1035" s="1">
        <v>0</v>
      </c>
      <c r="G1035" s="2">
        <f t="shared" si="22"/>
        <v>4788386.5535999993</v>
      </c>
      <c r="H1035" s="2">
        <f t="shared" si="19"/>
        <v>0.31000000238418579</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44387.78</v>
      </c>
      <c r="D1041" s="1">
        <f>BILANCA!E63</f>
        <v>44387.78</v>
      </c>
      <c r="E1041" s="1">
        <v>0</v>
      </c>
      <c r="F1041" s="1">
        <v>0</v>
      </c>
      <c r="G1041" s="2">
        <f t="shared" si="22"/>
        <v>7723.4737200000009</v>
      </c>
      <c r="H1041" s="2">
        <f t="shared" si="19"/>
        <v>0.44000000000232831</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44387.78</v>
      </c>
      <c r="D1042" s="1">
        <f>BILANCA!E64</f>
        <v>44387.78</v>
      </c>
      <c r="E1042" s="1">
        <v>0</v>
      </c>
      <c r="F1042" s="1">
        <v>0</v>
      </c>
      <c r="G1042" s="2">
        <f t="shared" si="22"/>
        <v>7856.6370599999991</v>
      </c>
      <c r="H1042" s="2">
        <f t="shared" si="19"/>
        <v>0.44000000000232831</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43801748.770000003</v>
      </c>
      <c r="D1046" s="1">
        <f>BILANCA!E68</f>
        <v>52007569.230000004</v>
      </c>
      <c r="E1046" s="1">
        <v>0</v>
      </c>
      <c r="F1046" s="1">
        <v>0</v>
      </c>
      <c r="G1046" s="2">
        <f t="shared" si="22"/>
        <v>9312463.8954900019</v>
      </c>
      <c r="H1046" s="2">
        <f t="shared" si="19"/>
        <v>0.46000000089406967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2321586.2200000002</v>
      </c>
      <c r="D1047" s="1">
        <f>BILANCA!E69</f>
        <v>5361547.47</v>
      </c>
      <c r="E1047" s="1">
        <v>0</v>
      </c>
      <c r="F1047" s="1">
        <v>0</v>
      </c>
      <c r="G1047" s="2">
        <f t="shared" si="22"/>
        <v>834859.59424000001</v>
      </c>
      <c r="H1047" s="2">
        <f t="shared" si="19"/>
        <v>0.68999999994412065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2303888.79</v>
      </c>
      <c r="D1048" s="1">
        <f>BILANCA!E70</f>
        <v>5350034.3499999996</v>
      </c>
      <c r="E1048" s="1">
        <v>0</v>
      </c>
      <c r="F1048" s="1">
        <v>0</v>
      </c>
      <c r="G1048" s="2">
        <f t="shared" si="22"/>
        <v>845257.23684999999</v>
      </c>
      <c r="H1048" s="2">
        <f t="shared" si="19"/>
        <v>0.55999999959021807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2295119.09</v>
      </c>
      <c r="D1050" s="1">
        <f>BILANCA!E72</f>
        <v>5345632.83</v>
      </c>
      <c r="E1050" s="1">
        <v>0</v>
      </c>
      <c r="F1050" s="1">
        <v>0</v>
      </c>
      <c r="G1050" s="2">
        <f t="shared" si="22"/>
        <v>870087.77824999997</v>
      </c>
      <c r="H1050" s="2">
        <f t="shared" si="19"/>
        <v>0.25999999977648258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8769.7000000000007</v>
      </c>
      <c r="D1052" s="1">
        <f>BILANCA!E74</f>
        <v>4401.5200000000004</v>
      </c>
      <c r="E1052" s="1">
        <v>0</v>
      </c>
      <c r="F1052" s="1">
        <v>0</v>
      </c>
      <c r="G1052" s="2">
        <f t="shared" si="22"/>
        <v>1212.5190600000001</v>
      </c>
      <c r="H1052" s="2">
        <f t="shared" si="19"/>
        <v>0.77999999999883585</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9945.52</v>
      </c>
      <c r="D1054" s="1">
        <f>BILANCA!E76</f>
        <v>6458.49</v>
      </c>
      <c r="E1054" s="1">
        <v>0</v>
      </c>
      <c r="F1054" s="1">
        <v>0</v>
      </c>
      <c r="G1054" s="2">
        <f t="shared" si="22"/>
        <v>1623.2374999999997</v>
      </c>
      <c r="H1054" s="2">
        <f t="shared" si="19"/>
        <v>0.96999999999934516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7751.91</v>
      </c>
      <c r="D1055" s="1">
        <f>BILANCA!E77</f>
        <v>5054.63</v>
      </c>
      <c r="E1055" s="1">
        <v>0</v>
      </c>
      <c r="F1055" s="1">
        <v>0</v>
      </c>
      <c r="G1055" s="2">
        <f t="shared" si="22"/>
        <v>1286.00424</v>
      </c>
      <c r="H1055" s="2">
        <f t="shared" si="19"/>
        <v>0.46000000000003638</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477233.99</v>
      </c>
      <c r="D1056" s="1">
        <f>BILANCA!E78</f>
        <v>205398.29</v>
      </c>
      <c r="E1056" s="1">
        <v>0</v>
      </c>
      <c r="F1056" s="1">
        <v>0</v>
      </c>
      <c r="G1056" s="2">
        <f t="shared" si="22"/>
        <v>64826.231609999995</v>
      </c>
      <c r="H1056" s="2">
        <f t="shared" si="19"/>
        <v>0.3000000000174623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432.33</v>
      </c>
      <c r="D1060" s="1">
        <f>BILANCA!E82</f>
        <v>432.33</v>
      </c>
      <c r="E1060" s="1">
        <v>0</v>
      </c>
      <c r="F1060" s="1">
        <v>0</v>
      </c>
      <c r="G1060" s="2">
        <f t="shared" si="22"/>
        <v>99.868229999999983</v>
      </c>
      <c r="H1060" s="2">
        <f t="shared" si="19"/>
        <v>0.65999999999996817</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78901.53</v>
      </c>
      <c r="D1061" s="1">
        <f>BILANCA!E83</f>
        <v>72981.100000000006</v>
      </c>
      <c r="E1061" s="1">
        <v>0</v>
      </c>
      <c r="F1061" s="1">
        <v>0</v>
      </c>
      <c r="G1061" s="2">
        <f t="shared" si="22"/>
        <v>17539.370940000001</v>
      </c>
      <c r="H1061" s="2">
        <f t="shared" si="19"/>
        <v>0.57000000000698492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7346.54</v>
      </c>
      <c r="D1062" s="1">
        <f>BILANCA!E84</f>
        <v>7768.09</v>
      </c>
      <c r="E1062" s="1">
        <v>0</v>
      </c>
      <c r="F1062" s="1">
        <v>0</v>
      </c>
      <c r="G1062" s="2">
        <f t="shared" si="22"/>
        <v>1807.73488</v>
      </c>
      <c r="H1062" s="2">
        <f t="shared" si="19"/>
        <v>0.5500000000001819</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390553.59</v>
      </c>
      <c r="D1064" s="1">
        <f>BILANCA!E86</f>
        <v>124216.77</v>
      </c>
      <c r="E1064" s="1">
        <v>0</v>
      </c>
      <c r="F1064" s="1">
        <v>0</v>
      </c>
      <c r="G1064" s="2">
        <f t="shared" si="22"/>
        <v>51757.95753</v>
      </c>
      <c r="H1064" s="2">
        <f t="shared" si="19"/>
        <v>0.63999999997031409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119544.87</v>
      </c>
      <c r="D1065" s="1">
        <f>BILANCA!E87</f>
        <v>0</v>
      </c>
      <c r="E1065" s="1">
        <v>0</v>
      </c>
      <c r="F1065" s="1">
        <v>0</v>
      </c>
      <c r="G1065" s="2">
        <f t="shared" si="22"/>
        <v>9802.6793400000006</v>
      </c>
      <c r="H1065" s="2">
        <f t="shared" si="19"/>
        <v>0.13000000000465661</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119544.87</v>
      </c>
      <c r="D1066" s="1">
        <f>BILANCA!E88</f>
        <v>0</v>
      </c>
      <c r="E1066" s="1">
        <v>0</v>
      </c>
      <c r="F1066" s="1">
        <v>0</v>
      </c>
      <c r="G1066" s="2">
        <f t="shared" si="22"/>
        <v>9922.2242100000003</v>
      </c>
      <c r="H1066" s="2">
        <f t="shared" si="19"/>
        <v>0.13000000000465661</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119544.87</v>
      </c>
      <c r="D1071" s="1">
        <f>BILANCA!E93</f>
        <v>0</v>
      </c>
      <c r="E1071" s="1">
        <v>0</v>
      </c>
      <c r="F1071" s="1">
        <v>0</v>
      </c>
      <c r="G1071" s="2">
        <f t="shared" si="22"/>
        <v>10519.948559999999</v>
      </c>
      <c r="H1071" s="2">
        <f t="shared" si="23"/>
        <v>0.13000000000465661</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36334213.539999999</v>
      </c>
      <c r="D1112" s="1">
        <f>BILANCA!E134</f>
        <v>41303654.150000006</v>
      </c>
      <c r="E1112" s="1">
        <v>0</v>
      </c>
      <c r="F1112" s="1">
        <v>0</v>
      </c>
      <c r="G1112" s="2">
        <f t="shared" si="22"/>
        <v>15343456.317360003</v>
      </c>
      <c r="H1112" s="2">
        <f t="shared" si="23"/>
        <v>0.61000000685453415</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36334213.539999999</v>
      </c>
      <c r="D1113" s="1">
        <f>BILANCA!E135</f>
        <v>41303654.150000006</v>
      </c>
      <c r="E1113" s="1">
        <v>0</v>
      </c>
      <c r="F1113" s="1">
        <v>0</v>
      </c>
      <c r="G1113" s="2">
        <f t="shared" si="22"/>
        <v>15462397.839200001</v>
      </c>
      <c r="H1113" s="2">
        <f t="shared" si="23"/>
        <v>0.61000000685453415</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36326285.759999998</v>
      </c>
      <c r="D1117" s="1">
        <f>BILANCA!E139</f>
        <v>41295732.880000003</v>
      </c>
      <c r="E1117" s="1">
        <v>0</v>
      </c>
      <c r="F1117" s="1">
        <v>0</v>
      </c>
      <c r="G1117" s="2">
        <f t="shared" si="22"/>
        <v>15934978.703680001</v>
      </c>
      <c r="H1117" s="2">
        <f t="shared" si="23"/>
        <v>0.35999999940395355</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288.25</v>
      </c>
      <c r="D1118" s="1">
        <f>BILANCA!E140</f>
        <v>0</v>
      </c>
      <c r="E1118" s="1">
        <v>0</v>
      </c>
      <c r="F1118" s="1">
        <v>0</v>
      </c>
      <c r="G1118" s="2">
        <f t="shared" si="22"/>
        <v>38.91375</v>
      </c>
      <c r="H1118" s="2">
        <f t="shared" si="23"/>
        <v>0.25</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7639.53</v>
      </c>
      <c r="D1119" s="1">
        <f>BILANCA!E141</f>
        <v>7921.27</v>
      </c>
      <c r="E1119" s="1">
        <v>0</v>
      </c>
      <c r="F1119" s="1">
        <v>0</v>
      </c>
      <c r="G1119" s="2">
        <f t="shared" si="22"/>
        <v>3193.5615200000002</v>
      </c>
      <c r="H1119" s="2">
        <f t="shared" si="23"/>
        <v>0.74000000000069122</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2483398.7500000009</v>
      </c>
      <c r="D1124" s="1">
        <f>BILANCA!E146</f>
        <v>3286563.629999999</v>
      </c>
      <c r="E1124" s="1">
        <v>0</v>
      </c>
      <c r="F1124" s="1">
        <v>0</v>
      </c>
      <c r="G1124" s="2">
        <f t="shared" si="22"/>
        <v>1276970.1674099998</v>
      </c>
      <c r="H1124" s="2">
        <f t="shared" si="23"/>
        <v>0.62000000011175871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287034.96000000002</v>
      </c>
      <c r="D1125" s="1">
        <f>BILANCA!E147</f>
        <v>284091.03000000003</v>
      </c>
      <c r="E1125" s="1">
        <v>0</v>
      </c>
      <c r="F1125" s="1">
        <v>0</v>
      </c>
      <c r="G1125" s="2">
        <f t="shared" si="22"/>
        <v>121440.81684</v>
      </c>
      <c r="H1125" s="2">
        <f t="shared" si="23"/>
        <v>7.0000000006984919E-2</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286.42</v>
      </c>
      <c r="D1127" s="1">
        <f>BILANCA!E149</f>
        <v>891.99</v>
      </c>
      <c r="E1127" s="1">
        <v>0</v>
      </c>
      <c r="F1127" s="1">
        <v>0</v>
      </c>
      <c r="G1127" s="2">
        <f t="shared" si="22"/>
        <v>298.13760000000002</v>
      </c>
      <c r="H1127" s="2">
        <f t="shared" si="23"/>
        <v>0.43000000000000682</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160.80000000000001</v>
      </c>
      <c r="D1133" s="1">
        <f>BILANCA!E155</f>
        <v>279.64</v>
      </c>
      <c r="E1133" s="1">
        <v>0</v>
      </c>
      <c r="F1133" s="1">
        <v>0</v>
      </c>
      <c r="G1133" s="2">
        <f t="shared" si="22"/>
        <v>108.012</v>
      </c>
      <c r="H1133" s="2">
        <f t="shared" si="23"/>
        <v>0.56000000000000227</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125.62</v>
      </c>
      <c r="D1135" s="1">
        <f>BILANCA!E157</f>
        <v>612.35</v>
      </c>
      <c r="E1135" s="1">
        <v>0</v>
      </c>
      <c r="F1135" s="1">
        <v>0</v>
      </c>
      <c r="G1135" s="2">
        <f t="shared" si="22"/>
        <v>205.24864000000002</v>
      </c>
      <c r="H1135" s="2">
        <f t="shared" si="23"/>
        <v>0.73000000000001819</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1381989.62</v>
      </c>
      <c r="D1136" s="1">
        <f>BILANCA!E158</f>
        <v>1441940.62</v>
      </c>
      <c r="E1136" s="1">
        <v>0</v>
      </c>
      <c r="F1136" s="1">
        <v>0</v>
      </c>
      <c r="G1136" s="2">
        <f t="shared" si="22"/>
        <v>652678.24158000003</v>
      </c>
      <c r="H1136" s="2">
        <f t="shared" si="23"/>
        <v>0.75999999977648258</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4230376.01</v>
      </c>
      <c r="D1137" s="1">
        <f>BILANCA!E159</f>
        <v>3566781.82</v>
      </c>
      <c r="E1137" s="1">
        <v>0</v>
      </c>
      <c r="F1137" s="1">
        <v>0</v>
      </c>
      <c r="G1137" s="2">
        <f t="shared" si="22"/>
        <v>1750046.7060999998</v>
      </c>
      <c r="H1137" s="2">
        <f t="shared" si="23"/>
        <v>0.18999999994412065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149956.98000000001</v>
      </c>
      <c r="D1138" s="1">
        <f>BILANCA!E160</f>
        <v>152518.41</v>
      </c>
      <c r="E1138" s="1">
        <v>0</v>
      </c>
      <c r="F1138" s="1">
        <v>0</v>
      </c>
      <c r="G1138" s="2">
        <f t="shared" si="22"/>
        <v>70524.039000000004</v>
      </c>
      <c r="H1138" s="2">
        <f t="shared" si="23"/>
        <v>0.42999999999301508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760042.77</v>
      </c>
      <c r="D1140" s="1">
        <f>BILANCA!E162</f>
        <v>812613.09</v>
      </c>
      <c r="E1140" s="1">
        <v>0</v>
      </c>
      <c r="F1140" s="1">
        <v>0</v>
      </c>
      <c r="G1140" s="2">
        <f t="shared" si="22"/>
        <v>374487.22514999995</v>
      </c>
      <c r="H1140" s="2">
        <f t="shared" si="23"/>
        <v>0.31999999994877726</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4326288.01</v>
      </c>
      <c r="D1141" s="1">
        <f>BILANCA!E163</f>
        <v>2972273.33</v>
      </c>
      <c r="E1141" s="1">
        <v>0</v>
      </c>
      <c r="F1141" s="1">
        <v>0</v>
      </c>
      <c r="G1141" s="2">
        <f t="shared" si="22"/>
        <v>1622791.8778599999</v>
      </c>
      <c r="H1141" s="2">
        <f t="shared" si="23"/>
        <v>0.33999999985098839</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998223.59000000008</v>
      </c>
      <c r="D1142" s="1">
        <f>BILANCA!E164</f>
        <v>928975.54</v>
      </c>
      <c r="E1142" s="1">
        <v>0</v>
      </c>
      <c r="F1142" s="1">
        <v>0</v>
      </c>
      <c r="G1142" s="2">
        <f t="shared" si="22"/>
        <v>454131.77253000007</v>
      </c>
      <c r="H1142" s="2">
        <f t="shared" si="23"/>
        <v>0.86999999987892807</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1617.66</v>
      </c>
      <c r="D1143" s="1">
        <f>BILANCA!E165</f>
        <v>0</v>
      </c>
      <c r="E1143" s="1">
        <v>0</v>
      </c>
      <c r="F1143" s="1">
        <v>0</v>
      </c>
      <c r="G1143" s="2">
        <f t="shared" si="22"/>
        <v>258.82560000000001</v>
      </c>
      <c r="H1143" s="2">
        <f t="shared" si="23"/>
        <v>0.33999999999991815</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1009428.28</v>
      </c>
      <c r="D1144" s="1">
        <f>BILANCA!E166</f>
        <v>1029379.14</v>
      </c>
      <c r="E1144" s="1">
        <v>0</v>
      </c>
      <c r="F1144" s="1">
        <v>0</v>
      </c>
      <c r="G1144" s="2">
        <f t="shared" si="22"/>
        <v>493978.03616000002</v>
      </c>
      <c r="H1144" s="2">
        <f t="shared" si="23"/>
        <v>0.42000000004190952</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12822.35</v>
      </c>
      <c r="D1147" s="1">
        <f>BILANCA!E169</f>
        <v>100403.6</v>
      </c>
      <c r="E1147" s="1">
        <v>0</v>
      </c>
      <c r="F1147" s="1">
        <v>0</v>
      </c>
      <c r="G1147" s="2">
        <f t="shared" si="22"/>
        <v>35035.246200000009</v>
      </c>
      <c r="H1147" s="2">
        <f t="shared" si="23"/>
        <v>0.74999999999454303</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1067547.81</v>
      </c>
      <c r="D1148" s="1">
        <f>BILANCA!E170</f>
        <v>921430.15</v>
      </c>
      <c r="E1148" s="1">
        <v>0</v>
      </c>
      <c r="F1148" s="1">
        <v>0</v>
      </c>
      <c r="G1148" s="2">
        <f t="shared" si="22"/>
        <v>480217.33815000008</v>
      </c>
      <c r="H1148" s="2">
        <f t="shared" si="23"/>
        <v>0.33999999996740371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52.56</v>
      </c>
      <c r="D1149" s="1">
        <f>BILANCA!E171</f>
        <v>0</v>
      </c>
      <c r="E1149" s="1">
        <v>0</v>
      </c>
      <c r="F1149" s="1">
        <v>0</v>
      </c>
      <c r="G1149" s="2">
        <f t="shared" si="22"/>
        <v>8.7249600000000012</v>
      </c>
      <c r="H1149" s="2">
        <f t="shared" si="23"/>
        <v>0.43999999999999773</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1067495.25</v>
      </c>
      <c r="D1151" s="1">
        <f>BILANCA!E173</f>
        <v>921430.15</v>
      </c>
      <c r="E1151" s="1">
        <v>0</v>
      </c>
      <c r="F1151" s="1">
        <v>0</v>
      </c>
      <c r="G1151" s="2">
        <f t="shared" si="22"/>
        <v>488939.7324000001</v>
      </c>
      <c r="H1151" s="2">
        <f t="shared" si="23"/>
        <v>0.40000000002328306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211062799.41000003</v>
      </c>
      <c r="D1152" s="1">
        <f>BILANCA!E175</f>
        <v>253211752.97999996</v>
      </c>
      <c r="E1152" s="1">
        <v>0</v>
      </c>
      <c r="F1152" s="1">
        <v>0</v>
      </c>
      <c r="G1152" s="2">
        <f t="shared" si="22"/>
        <v>121255185.60753</v>
      </c>
      <c r="H1152" s="2">
        <f t="shared" si="23"/>
        <v>0.43000006675720215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16660338.640000001</v>
      </c>
      <c r="D1153" s="1">
        <f>BILANCA!E176</f>
        <v>22177114.310000002</v>
      </c>
      <c r="E1153" s="1">
        <v>0</v>
      </c>
      <c r="F1153" s="1">
        <v>0</v>
      </c>
      <c r="G1153" s="2">
        <f t="shared" si="22"/>
        <v>10372476.434200002</v>
      </c>
      <c r="H1153" s="2">
        <f t="shared" si="23"/>
        <v>0.67000000178813934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3724278.87</v>
      </c>
      <c r="D1154" s="1">
        <f>BILANCA!E177</f>
        <v>4891505.7</v>
      </c>
      <c r="E1154" s="1">
        <v>0</v>
      </c>
      <c r="F1154" s="1">
        <v>0</v>
      </c>
      <c r="G1154" s="2">
        <f t="shared" si="22"/>
        <v>2309746.6361700003</v>
      </c>
      <c r="H1154" s="2">
        <f t="shared" si="23"/>
        <v>0.42999999970197678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1826342.37</v>
      </c>
      <c r="D1155" s="1">
        <f>BILANCA!E178</f>
        <v>2234534.21</v>
      </c>
      <c r="E1155" s="1">
        <v>0</v>
      </c>
      <c r="F1155" s="1">
        <v>0</v>
      </c>
      <c r="G1155" s="2">
        <f t="shared" si="22"/>
        <v>1082810.65588</v>
      </c>
      <c r="H1155" s="2">
        <f t="shared" si="23"/>
        <v>0.58000000007450581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1272965.58</v>
      </c>
      <c r="D1156" s="1">
        <f>BILANCA!E179</f>
        <v>1283715.83</v>
      </c>
      <c r="E1156" s="1">
        <v>0</v>
      </c>
      <c r="F1156" s="1">
        <v>0</v>
      </c>
      <c r="G1156" s="2">
        <f t="shared" si="22"/>
        <v>664388.72251999995</v>
      </c>
      <c r="H1156" s="2">
        <f t="shared" si="23"/>
        <v>0.58999999985098839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29679.600000000002</v>
      </c>
      <c r="D1157" s="1">
        <f>BILANCA!E180</f>
        <v>73963.37000000001</v>
      </c>
      <c r="E1157" s="1">
        <v>0</v>
      </c>
      <c r="F1157" s="1">
        <v>0</v>
      </c>
      <c r="G1157" s="2">
        <f t="shared" si="22"/>
        <v>30903.503160000004</v>
      </c>
      <c r="H1157" s="2">
        <f t="shared" si="23"/>
        <v>0.77000000000771252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1640.15</v>
      </c>
      <c r="D1159" s="1">
        <f>BILANCA!E182</f>
        <v>165.85</v>
      </c>
      <c r="E1159" s="1">
        <v>0</v>
      </c>
      <c r="F1159" s="1">
        <v>0</v>
      </c>
      <c r="G1159" s="2">
        <f t="shared" si="22"/>
        <v>347.04560000000004</v>
      </c>
      <c r="H1159" s="2">
        <f t="shared" si="23"/>
        <v>0.30000000000009663</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28039.45</v>
      </c>
      <c r="D1160" s="1">
        <f>BILANCA!E183</f>
        <v>73797.52</v>
      </c>
      <c r="E1160" s="1">
        <v>0</v>
      </c>
      <c r="F1160" s="1">
        <v>0</v>
      </c>
      <c r="G1160" s="2">
        <f t="shared" si="22"/>
        <v>31087.304730000003</v>
      </c>
      <c r="H1160" s="2">
        <f t="shared" si="23"/>
        <v>0.92999999999665306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11400.17</v>
      </c>
      <c r="D1161" s="1">
        <f>BILANCA!E184</f>
        <v>3579.14</v>
      </c>
      <c r="E1161" s="1">
        <v>0</v>
      </c>
      <c r="F1161" s="1">
        <v>0</v>
      </c>
      <c r="G1161" s="2">
        <f t="shared" si="22"/>
        <v>3303.4040999999997</v>
      </c>
      <c r="H1161" s="2">
        <f t="shared" si="23"/>
        <v>0.30999999999994543</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51680.21</v>
      </c>
      <c r="D1163" s="1">
        <f>BILANCA!E186</f>
        <v>122874.77</v>
      </c>
      <c r="E1163" s="1">
        <v>0</v>
      </c>
      <c r="F1163" s="1">
        <v>0</v>
      </c>
      <c r="G1163" s="2">
        <f t="shared" si="22"/>
        <v>53537.354999999996</v>
      </c>
      <c r="H1163" s="2">
        <f t="shared" si="23"/>
        <v>0.43999999999505235</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10849.17</v>
      </c>
      <c r="D1164" s="1">
        <f>BILANCA!E187</f>
        <v>201.28</v>
      </c>
      <c r="E1164" s="1">
        <v>0</v>
      </c>
      <c r="F1164" s="1">
        <v>0</v>
      </c>
      <c r="G1164" s="2">
        <f t="shared" si="22"/>
        <v>2036.56313</v>
      </c>
      <c r="H1164" s="2">
        <f t="shared" si="23"/>
        <v>0.4500000000000739</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521361.77</v>
      </c>
      <c r="D1165" s="1">
        <f>BILANCA!E188</f>
        <v>1172637.1000000001</v>
      </c>
      <c r="E1165" s="1">
        <v>0</v>
      </c>
      <c r="F1165" s="1">
        <v>0</v>
      </c>
      <c r="G1165" s="2">
        <f t="shared" si="22"/>
        <v>521727.74654000002</v>
      </c>
      <c r="H1165" s="2">
        <f t="shared" si="23"/>
        <v>0.33000000007450581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1761548.66</v>
      </c>
      <c r="D1166" s="1">
        <f>BILANCA!E189</f>
        <v>3337465.2</v>
      </c>
      <c r="E1166" s="1">
        <v>0</v>
      </c>
      <c r="F1166" s="1">
        <v>0</v>
      </c>
      <c r="G1166" s="2">
        <f t="shared" si="22"/>
        <v>1543875.6679799999</v>
      </c>
      <c r="H1166" s="2">
        <f t="shared" si="23"/>
        <v>0.54000000027008355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11138045.41</v>
      </c>
      <c r="D1183" s="1">
        <f>BILANCA!E206</f>
        <v>13922611.74</v>
      </c>
      <c r="E1183" s="1">
        <v>0</v>
      </c>
      <c r="F1183" s="1">
        <v>0</v>
      </c>
      <c r="G1183" s="2">
        <f t="shared" si="22"/>
        <v>7796653.7780000009</v>
      </c>
      <c r="H1183" s="2">
        <f t="shared" si="23"/>
        <v>0.66999999992549419</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11138045.41</v>
      </c>
      <c r="D1184" s="1">
        <f>BILANCA!E207</f>
        <v>13922611.74</v>
      </c>
      <c r="E1184" s="1">
        <v>0</v>
      </c>
      <c r="F1184" s="1">
        <v>0</v>
      </c>
      <c r="G1184" s="2">
        <f t="shared" si="22"/>
        <v>7835637.0468900008</v>
      </c>
      <c r="H1184" s="2">
        <f t="shared" si="23"/>
        <v>0.66999999992549419</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7193848.5599999996</v>
      </c>
      <c r="D1185" s="1">
        <f>BILANCA!E208</f>
        <v>10043505.630000001</v>
      </c>
      <c r="E1185" s="1">
        <v>0</v>
      </c>
      <c r="F1185" s="1">
        <v>0</v>
      </c>
      <c r="G1185" s="2">
        <f t="shared" si="22"/>
        <v>5510733.6836400004</v>
      </c>
      <c r="H1185" s="2">
        <f t="shared" si="23"/>
        <v>0.80999999959021807</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347.49</v>
      </c>
      <c r="D1189" s="1">
        <f>BILANCA!E212</f>
        <v>30793.94</v>
      </c>
      <c r="E1189" s="1">
        <v>0</v>
      </c>
      <c r="F1189" s="1">
        <v>0</v>
      </c>
      <c r="G1189" s="2">
        <f t="shared" si="22"/>
        <v>12758.68622</v>
      </c>
      <c r="H1189" s="2">
        <f t="shared" si="23"/>
        <v>0.55000000000131877</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3943849.36</v>
      </c>
      <c r="D1194" s="1">
        <f>BILANCA!E217</f>
        <v>3848312.17</v>
      </c>
      <c r="E1194" s="1">
        <v>0</v>
      </c>
      <c r="F1194" s="1">
        <v>0</v>
      </c>
      <c r="G1194" s="2">
        <f t="shared" si="22"/>
        <v>2456139.9506999999</v>
      </c>
      <c r="H1194" s="2">
        <f t="shared" si="23"/>
        <v>0.52999999979510903</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36465.699999999997</v>
      </c>
      <c r="D1211" s="1">
        <f>BILANCA!E234</f>
        <v>25531.67</v>
      </c>
      <c r="E1211" s="1">
        <v>0</v>
      </c>
      <c r="F1211" s="1">
        <v>0</v>
      </c>
      <c r="G1211" s="2">
        <f t="shared" si="22"/>
        <v>19956.62112</v>
      </c>
      <c r="H1211" s="2">
        <f t="shared" si="23"/>
        <v>0.63000000000465661</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764.02</v>
      </c>
      <c r="D1212" s="1">
        <f>BILANCA!E235</f>
        <v>0</v>
      </c>
      <c r="E1212" s="1">
        <v>0</v>
      </c>
      <c r="F1212" s="1">
        <v>0</v>
      </c>
      <c r="G1212" s="2">
        <f t="shared" si="22"/>
        <v>174.96057999999999</v>
      </c>
      <c r="H1212" s="2">
        <f t="shared" si="23"/>
        <v>1.999999999998181E-2</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35701.68</v>
      </c>
      <c r="D1213" s="1">
        <f>BILANCA!E236</f>
        <v>25531.67</v>
      </c>
      <c r="E1213" s="1">
        <v>0</v>
      </c>
      <c r="F1213" s="1">
        <v>0</v>
      </c>
      <c r="G1213" s="2">
        <f t="shared" si="22"/>
        <v>19955.954600000001</v>
      </c>
      <c r="H1213" s="2">
        <f t="shared" si="23"/>
        <v>0.65000000000145519</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194402460.77000001</v>
      </c>
      <c r="D1214" s="1">
        <f>BILANCA!E237</f>
        <v>231034638.66999996</v>
      </c>
      <c r="E1214" s="1">
        <v>0</v>
      </c>
      <c r="F1214" s="1">
        <v>0</v>
      </c>
      <c r="G1214" s="2">
        <f t="shared" si="22"/>
        <v>151644971.50340998</v>
      </c>
      <c r="H1214" s="2">
        <f t="shared" si="23"/>
        <v>0.56000003218650818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192199138.21000001</v>
      </c>
      <c r="D1215" s="1">
        <f>BILANCA!E238</f>
        <v>228507586.51999998</v>
      </c>
      <c r="E1215" s="1">
        <v>0</v>
      </c>
      <c r="F1215" s="1">
        <v>0</v>
      </c>
      <c r="G1215" s="2">
        <f t="shared" si="22"/>
        <v>150617720.21000001</v>
      </c>
      <c r="H1215" s="2">
        <f t="shared" si="23"/>
        <v>0.6900000274181366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204614121.61000001</v>
      </c>
      <c r="D1216" s="1">
        <f>BILANCA!E239</f>
        <v>242548679.70999998</v>
      </c>
      <c r="E1216" s="1">
        <v>0</v>
      </c>
      <c r="F1216" s="1">
        <v>0</v>
      </c>
      <c r="G1216" s="2">
        <f t="shared" si="22"/>
        <v>160702775.07999</v>
      </c>
      <c r="H1216" s="2">
        <f t="shared" si="23"/>
        <v>0.68000000715255737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165666770.43000001</v>
      </c>
      <c r="D1217" s="1">
        <f>BILANCA!E240</f>
        <v>198815641.13</v>
      </c>
      <c r="E1217" s="1">
        <v>0</v>
      </c>
      <c r="F1217" s="1">
        <v>0</v>
      </c>
      <c r="G1217" s="2">
        <f t="shared" si="22"/>
        <v>131811744.32946</v>
      </c>
      <c r="H1217" s="2">
        <f t="shared" si="23"/>
        <v>0.56000000238418579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38947351.18</v>
      </c>
      <c r="D1218" s="1">
        <f>BILANCA!E241</f>
        <v>43733038.579999998</v>
      </c>
      <c r="E1218" s="1">
        <v>0</v>
      </c>
      <c r="F1218" s="1">
        <v>0</v>
      </c>
      <c r="G1218" s="2">
        <f t="shared" si="22"/>
        <v>29707155.659899998</v>
      </c>
      <c r="H1218" s="2">
        <f t="shared" si="23"/>
        <v>0.60000000149011612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12414983.4</v>
      </c>
      <c r="D1219" s="1">
        <f>BILANCA!E242</f>
        <v>14041093.189999999</v>
      </c>
      <c r="E1219" s="1">
        <v>0</v>
      </c>
      <c r="F1219" s="1">
        <v>0</v>
      </c>
      <c r="G1219" s="2">
        <f t="shared" si="22"/>
        <v>9557332.0680799987</v>
      </c>
      <c r="H1219" s="2">
        <f t="shared" si="23"/>
        <v>0.58999999985098839</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12320925.380000001</v>
      </c>
      <c r="D1220" s="1">
        <f>BILANCA!E243</f>
        <v>14041093.189999999</v>
      </c>
      <c r="E1220" s="1">
        <v>0</v>
      </c>
      <c r="F1220" s="1">
        <v>0</v>
      </c>
      <c r="G1220" s="2">
        <f t="shared" si="22"/>
        <v>9575537.4871199988</v>
      </c>
      <c r="H1220" s="2">
        <f t="shared" si="23"/>
        <v>0.57000000029802322</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94058.02</v>
      </c>
      <c r="D1221" s="1">
        <f>BILANCA!E244</f>
        <v>0</v>
      </c>
      <c r="E1221" s="1">
        <v>0</v>
      </c>
      <c r="F1221" s="1">
        <v>0</v>
      </c>
      <c r="G1221" s="2">
        <f t="shared" si="22"/>
        <v>22385.80876</v>
      </c>
      <c r="H1221" s="2">
        <f t="shared" si="23"/>
        <v>2.0000000004074536E-2</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-1214986.870000001</v>
      </c>
      <c r="D1222" s="1">
        <f>BILANCA!E245</f>
        <v>-1658924.8599999994</v>
      </c>
      <c r="E1222" s="1">
        <v>0</v>
      </c>
      <c r="F1222" s="1">
        <v>0</v>
      </c>
      <c r="G1222" s="2">
        <f t="shared" si="22"/>
        <v>-1083347.9450099999</v>
      </c>
      <c r="H1222" s="2">
        <f t="shared" si="23"/>
        <v>0.26999999955296516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26246674.789999999</v>
      </c>
      <c r="D1223" s="1">
        <f>BILANCA!E246</f>
        <v>42111994.719999999</v>
      </c>
      <c r="E1223" s="1">
        <v>0</v>
      </c>
      <c r="F1223" s="1">
        <v>0</v>
      </c>
      <c r="G1223" s="2">
        <f t="shared" si="22"/>
        <v>26512959.415199999</v>
      </c>
      <c r="H1223" s="2">
        <f t="shared" si="23"/>
        <v>0.49000000208616257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24117284.16</v>
      </c>
      <c r="D1224" s="1">
        <f>BILANCA!E247</f>
        <v>35364272.710000001</v>
      </c>
      <c r="E1224" s="1">
        <v>0</v>
      </c>
      <c r="F1224" s="1">
        <v>0</v>
      </c>
      <c r="G1224" s="2">
        <f t="shared" si="22"/>
        <v>22857844.928779997</v>
      </c>
      <c r="H1224" s="2">
        <f t="shared" si="23"/>
        <v>0.44999999925494194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2129390.63</v>
      </c>
      <c r="D1226" s="1">
        <f>BILANCA!E249</f>
        <v>6747722.0099999998</v>
      </c>
      <c r="E1226" s="1">
        <v>0</v>
      </c>
      <c r="F1226" s="1">
        <v>0</v>
      </c>
      <c r="G1226" s="2">
        <f t="shared" si="22"/>
        <v>3796834.8199499995</v>
      </c>
      <c r="H1226" s="2">
        <f t="shared" si="23"/>
        <v>0.37999999988824129</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27461661.66</v>
      </c>
      <c r="D1227" s="1">
        <f>BILANCA!E250</f>
        <v>43770919.579999998</v>
      </c>
      <c r="E1227" s="1">
        <v>0</v>
      </c>
      <c r="F1227" s="1">
        <v>0</v>
      </c>
      <c r="G1227" s="2">
        <f t="shared" si="22"/>
        <v>28060854.200079996</v>
      </c>
      <c r="H1227" s="2">
        <f t="shared" si="23"/>
        <v>0.76000000163912773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27461661.66</v>
      </c>
      <c r="D1229" s="1">
        <f>BILANCA!E252</f>
        <v>43770919.579999998</v>
      </c>
      <c r="E1229" s="1">
        <v>0</v>
      </c>
      <c r="F1229" s="1">
        <v>0</v>
      </c>
      <c r="G1229" s="2">
        <f t="shared" si="22"/>
        <v>28290861.201719999</v>
      </c>
      <c r="H1229" s="2">
        <f t="shared" si="23"/>
        <v>0.76000000163912773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462.31</v>
      </c>
      <c r="D1231" s="1">
        <f>BILANCA!E254</f>
        <v>0</v>
      </c>
      <c r="E1231" s="1">
        <v>0</v>
      </c>
      <c r="F1231" s="1">
        <v>0</v>
      </c>
      <c r="G1231" s="2">
        <f>B1231/1000*C1231+B1231/500*D1231</f>
        <v>114.65288</v>
      </c>
      <c r="H1231" s="2">
        <f>ABS(C1231-ROUND(C1231,0))+ABS(D1231-ROUND(D1231,0))</f>
        <v>0.31000000000000227</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2493673.89</v>
      </c>
      <c r="D1232" s="1">
        <f>BILANCA!E255</f>
        <v>3257240.01</v>
      </c>
      <c r="E1232" s="1">
        <v>0</v>
      </c>
      <c r="F1232" s="1">
        <v>0</v>
      </c>
      <c r="G1232" s="2">
        <f t="shared" si="22"/>
        <v>2243030.3235900002</v>
      </c>
      <c r="H1232" s="2">
        <f t="shared" si="23"/>
        <v>0.11999999964609742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925097.85</v>
      </c>
      <c r="D1233" s="1">
        <f>BILANCA!E256</f>
        <v>928654.22</v>
      </c>
      <c r="E1233" s="1">
        <v>0</v>
      </c>
      <c r="F1233" s="1">
        <v>0</v>
      </c>
      <c r="G1233" s="2">
        <f t="shared" si="22"/>
        <v>695601.57250000001</v>
      </c>
      <c r="H1233" s="2">
        <f t="shared" si="23"/>
        <v>0.36999999999534339</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82.78</v>
      </c>
      <c r="E1234" s="1">
        <v>0</v>
      </c>
      <c r="F1234" s="1">
        <v>0</v>
      </c>
      <c r="G1234" s="2">
        <f t="shared" si="22"/>
        <v>41.55556</v>
      </c>
      <c r="H1234" s="2">
        <f t="shared" si="23"/>
        <v>0.21999999999999886</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70114689.200000003</v>
      </c>
      <c r="D1236" s="1">
        <f>BILANCA!E259</f>
        <v>69739020.900000006</v>
      </c>
      <c r="E1236" s="1">
        <v>0</v>
      </c>
      <c r="F1236" s="1">
        <v>0</v>
      </c>
      <c r="G1236" s="2">
        <f t="shared" si="22"/>
        <v>53026960.943000004</v>
      </c>
      <c r="H1236" s="2">
        <f t="shared" si="23"/>
        <v>0.29999999701976776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70114689.200000003</v>
      </c>
      <c r="D1237" s="1">
        <f>BILANCA!E260</f>
        <v>69739020.900000006</v>
      </c>
      <c r="E1237" s="1">
        <v>0</v>
      </c>
      <c r="F1237" s="1">
        <v>0</v>
      </c>
      <c r="G1237" s="2">
        <f t="shared" si="22"/>
        <v>53236553.674000002</v>
      </c>
      <c r="H1237" s="2">
        <f t="shared" si="23"/>
        <v>0.29999999701976776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119544.87</v>
      </c>
      <c r="D1238" s="1">
        <f>BILANCA!E262</f>
        <v>0</v>
      </c>
      <c r="E1238" s="1">
        <v>0</v>
      </c>
      <c r="F1238" s="1">
        <v>0</v>
      </c>
      <c r="G1238" s="2">
        <f t="shared" si="22"/>
        <v>30483.941849999999</v>
      </c>
      <c r="H1238" s="2">
        <f t="shared" si="23"/>
        <v>0.13000000000465661</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3403159.91</v>
      </c>
      <c r="D1240" s="1">
        <f>BILANCA!E264</f>
        <v>4561002.33</v>
      </c>
      <c r="E1240" s="1">
        <v>0</v>
      </c>
      <c r="F1240" s="1">
        <v>0</v>
      </c>
      <c r="G1240" s="2">
        <f t="shared" si="22"/>
        <v>3218967.2944900002</v>
      </c>
      <c r="H1240" s="2">
        <f t="shared" si="23"/>
        <v>0.41999999992549419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3406526.85</v>
      </c>
      <c r="D1241" s="1">
        <f>BILANCA!E265</f>
        <v>1697834.63</v>
      </c>
      <c r="E1241" s="1">
        <v>0</v>
      </c>
      <c r="F1241" s="1">
        <v>0</v>
      </c>
      <c r="G1241" s="2">
        <f t="shared" si="22"/>
        <v>1754966.59638</v>
      </c>
      <c r="H1241" s="2">
        <f t="shared" si="23"/>
        <v>0.52000000001862645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997857.24</v>
      </c>
      <c r="D1242" s="1">
        <f>BILANCA!E266</f>
        <v>151763.63</v>
      </c>
      <c r="E1242" s="1">
        <v>0</v>
      </c>
      <c r="F1242" s="1">
        <v>0</v>
      </c>
      <c r="G1242" s="2">
        <f t="shared" ref="G1242:G1479" si="24">B1242/1000*C1242+B1242/500*D1242</f>
        <v>337058.58550000004</v>
      </c>
      <c r="H1242" s="2">
        <f t="shared" si="23"/>
        <v>0.60999999998603016</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13188.7</v>
      </c>
      <c r="D1243" s="1">
        <f>BILANCA!E267</f>
        <v>877615.51</v>
      </c>
      <c r="E1243" s="1">
        <v>0</v>
      </c>
      <c r="F1243" s="1">
        <v>0</v>
      </c>
      <c r="G1243" s="2">
        <f t="shared" si="24"/>
        <v>459789.12719999999</v>
      </c>
      <c r="H1243" s="2">
        <f t="shared" si="23"/>
        <v>0.78999999998995918</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216936.2</v>
      </c>
      <c r="D1244" s="1">
        <f>BILANCA!E268</f>
        <v>84115.21</v>
      </c>
      <c r="E1244" s="1">
        <v>0</v>
      </c>
      <c r="F1244" s="1">
        <v>0</v>
      </c>
      <c r="G1244" s="2">
        <f t="shared" si="24"/>
        <v>100528.48782000001</v>
      </c>
      <c r="H1244" s="2">
        <f t="shared" si="23"/>
        <v>0.41000000001804437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86426.46</v>
      </c>
      <c r="D1245" s="1">
        <f>BILANCA!E269</f>
        <v>38288.01</v>
      </c>
      <c r="E1245" s="1">
        <v>0</v>
      </c>
      <c r="F1245" s="1">
        <v>0</v>
      </c>
      <c r="G1245" s="2">
        <f t="shared" si="24"/>
        <v>42706.64976</v>
      </c>
      <c r="H1245" s="2">
        <f t="shared" si="23"/>
        <v>0.47000000000844011</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87190.93</v>
      </c>
      <c r="D1247" s="1">
        <f>BILANCA!E271</f>
        <v>1813.55</v>
      </c>
      <c r="E1247" s="1">
        <v>0</v>
      </c>
      <c r="F1247" s="1">
        <v>0</v>
      </c>
      <c r="G1247" s="2">
        <f t="shared" si="24"/>
        <v>23975.959920000001</v>
      </c>
      <c r="H1247" s="2">
        <f t="shared" si="23"/>
        <v>0.52000000000703039</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931440.87</v>
      </c>
      <c r="D1263" s="1">
        <f>BILANCA!E287</f>
        <v>110055.4</v>
      </c>
      <c r="E1263" s="1">
        <v>0</v>
      </c>
      <c r="F1263" s="1">
        <v>0</v>
      </c>
      <c r="G1263" s="2">
        <f t="shared" si="24"/>
        <v>322434.46760000003</v>
      </c>
      <c r="H1263" s="2">
        <f t="shared" si="23"/>
        <v>0.52999999999883585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2792838</v>
      </c>
      <c r="D1264" s="1">
        <f>BILANCA!E288</f>
        <v>4781450.3</v>
      </c>
      <c r="E1264" s="1">
        <v>0</v>
      </c>
      <c r="F1264" s="1">
        <v>0</v>
      </c>
      <c r="G1264" s="2">
        <f t="shared" si="24"/>
        <v>3471962.5466000005</v>
      </c>
      <c r="H1264" s="2">
        <f t="shared" si="23"/>
        <v>0.29999999981373549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198284.45</v>
      </c>
      <c r="D1265" s="1">
        <f>BILANCA!E289</f>
        <v>104408.37</v>
      </c>
      <c r="E1265" s="1">
        <v>0</v>
      </c>
      <c r="F1265" s="1">
        <v>0</v>
      </c>
      <c r="G1265" s="2">
        <f t="shared" si="24"/>
        <v>114802.53558</v>
      </c>
      <c r="H1265" s="2">
        <f t="shared" si="23"/>
        <v>0.82000000000698492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1563264.21</v>
      </c>
      <c r="D1266" s="1">
        <f>BILANCA!E290</f>
        <v>3233056.83</v>
      </c>
      <c r="E1266" s="1">
        <v>0</v>
      </c>
      <c r="F1266" s="1">
        <v>0</v>
      </c>
      <c r="G1266" s="2">
        <f t="shared" si="24"/>
        <v>2272313.9372100001</v>
      </c>
      <c r="H1266" s="2">
        <f t="shared" si="23"/>
        <v>0.37999999988824129</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11138045.41</v>
      </c>
      <c r="D1270" s="1">
        <f>BILANCA!E294</f>
        <v>13922611.74</v>
      </c>
      <c r="E1270" s="1">
        <v>0</v>
      </c>
      <c r="F1270" s="1">
        <v>0</v>
      </c>
      <c r="G1270" s="2">
        <f t="shared" si="24"/>
        <v>11188198.171429999</v>
      </c>
      <c r="H1270" s="2">
        <f t="shared" si="23"/>
        <v>0.66999999992549419</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5743.98</v>
      </c>
      <c r="D1271" s="1">
        <f>BILANCA!E295</f>
        <v>0.01</v>
      </c>
      <c r="E1271" s="1">
        <v>0</v>
      </c>
      <c r="F1271" s="1">
        <v>0</v>
      </c>
      <c r="G1271" s="2">
        <f t="shared" si="24"/>
        <v>1654.2719999999997</v>
      </c>
      <c r="H1271" s="2">
        <f t="shared" si="23"/>
        <v>3.0000000000436559E-2</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668.04</v>
      </c>
      <c r="D1272" s="1">
        <f>BILANCA!E296</f>
        <v>868.04</v>
      </c>
      <c r="E1272" s="1">
        <v>0</v>
      </c>
      <c r="F1272" s="1">
        <v>0</v>
      </c>
      <c r="G1272" s="2">
        <f t="shared" si="24"/>
        <v>694.79067999999995</v>
      </c>
      <c r="H1272" s="2">
        <f t="shared" si="23"/>
        <v>7.999999999992724E-2</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160046.54</v>
      </c>
      <c r="D1273" s="1">
        <f>BILANCA!E297</f>
        <v>177387.97</v>
      </c>
      <c r="E1273" s="1">
        <v>0</v>
      </c>
      <c r="F1273" s="1">
        <v>0</v>
      </c>
      <c r="G1273" s="2">
        <f t="shared" si="24"/>
        <v>149298.51919999998</v>
      </c>
      <c r="H1273" s="2">
        <f t="shared" si="23"/>
        <v>0.48999999999068677</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55330.82</v>
      </c>
      <c r="D1274" s="1">
        <f>BILANCA!E298</f>
        <v>37202.74</v>
      </c>
      <c r="E1274" s="1">
        <v>0</v>
      </c>
      <c r="F1274" s="1">
        <v>0</v>
      </c>
      <c r="G1274" s="2">
        <f t="shared" si="24"/>
        <v>37753.263299999991</v>
      </c>
      <c r="H1274" s="2">
        <f t="shared" si="23"/>
        <v>0.44000000000232831</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23957.5</v>
      </c>
      <c r="D1275" s="1">
        <f>BILANCA!E299</f>
        <v>33351.910000000003</v>
      </c>
      <c r="E1275" s="1">
        <v>0</v>
      </c>
      <c r="F1275" s="1">
        <v>0</v>
      </c>
      <c r="G1275" s="2">
        <f t="shared" si="24"/>
        <v>26473.105439999999</v>
      </c>
      <c r="H1275" s="2">
        <f t="shared" si="23"/>
        <v>0.58999999999650754</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0.26</v>
      </c>
      <c r="D1277" s="1">
        <f>BILANCA!E301</f>
        <v>0</v>
      </c>
      <c r="E1277" s="1">
        <v>0</v>
      </c>
      <c r="F1277" s="1">
        <v>0</v>
      </c>
      <c r="G1277" s="2">
        <f t="shared" si="24"/>
        <v>7.6439999999999994E-2</v>
      </c>
      <c r="H1277" s="2">
        <f t="shared" si="23"/>
        <v>0.26</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3694189.33</v>
      </c>
      <c r="D1299" s="6">
        <f>'RAS-funkcijski'!E5</f>
        <v>4184851.39</v>
      </c>
      <c r="E1299" s="6">
        <v>0</v>
      </c>
      <c r="F1299" s="6">
        <v>0</v>
      </c>
      <c r="G1299" s="7">
        <f t="shared" si="24"/>
        <v>12063.892110000001</v>
      </c>
      <c r="H1299" s="7">
        <f t="shared" si="23"/>
        <v>0.72000000020489097</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3671233.47</v>
      </c>
      <c r="D1300" s="1">
        <f>'RAS-funkcijski'!E6</f>
        <v>4158242.67</v>
      </c>
      <c r="E1300" s="1">
        <v>0</v>
      </c>
      <c r="F1300" s="1">
        <v>0</v>
      </c>
      <c r="G1300" s="2">
        <f t="shared" si="24"/>
        <v>23975.437619999997</v>
      </c>
      <c r="H1300" s="2">
        <f t="shared" si="23"/>
        <v>0.80000000027939677</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3671233.47</v>
      </c>
      <c r="D1301" s="1">
        <f>'RAS-funkcijski'!E7</f>
        <v>4158242.67</v>
      </c>
      <c r="E1301" s="1">
        <v>0</v>
      </c>
      <c r="F1301" s="1">
        <v>0</v>
      </c>
      <c r="G1301" s="2">
        <f t="shared" si="24"/>
        <v>35963.156430000003</v>
      </c>
      <c r="H1301" s="2">
        <f t="shared" si="23"/>
        <v>0.80000000027939677</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22955.86</v>
      </c>
      <c r="D1313" s="1">
        <f>'RAS-funkcijski'!E19</f>
        <v>26608.720000000001</v>
      </c>
      <c r="E1313" s="1">
        <v>0</v>
      </c>
      <c r="F1313" s="1">
        <v>0</v>
      </c>
      <c r="G1313" s="2">
        <f t="shared" si="24"/>
        <v>1142.5995</v>
      </c>
      <c r="H1313" s="2">
        <f t="shared" si="23"/>
        <v>0.41999999999825377</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27872.39</v>
      </c>
      <c r="D1316" s="1">
        <f>'RAS-funkcijski'!E22</f>
        <v>38019.919999999998</v>
      </c>
      <c r="E1316" s="1">
        <v>0</v>
      </c>
      <c r="F1316" s="1">
        <v>0</v>
      </c>
      <c r="G1316" s="2">
        <f t="shared" si="24"/>
        <v>1870.4201399999997</v>
      </c>
      <c r="H1316" s="2">
        <f t="shared" si="23"/>
        <v>0.47000000000116415</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27872.39</v>
      </c>
      <c r="D1318" s="1">
        <f>'RAS-funkcijski'!E24</f>
        <v>38019.919999999998</v>
      </c>
      <c r="E1318" s="1">
        <v>0</v>
      </c>
      <c r="F1318" s="1">
        <v>0</v>
      </c>
      <c r="G1318" s="2">
        <f t="shared" si="24"/>
        <v>2078.2446</v>
      </c>
      <c r="H1318" s="2">
        <f t="shared" si="23"/>
        <v>0.47000000000116415</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2125225.04</v>
      </c>
      <c r="D1322" s="1">
        <f>'RAS-funkcijski'!E28</f>
        <v>2390301.5499999998</v>
      </c>
      <c r="E1322" s="1">
        <v>0</v>
      </c>
      <c r="F1322" s="1">
        <v>0</v>
      </c>
      <c r="G1322" s="2">
        <f t="shared" si="24"/>
        <v>165739.87536000001</v>
      </c>
      <c r="H1322" s="2">
        <f t="shared" si="23"/>
        <v>0.49000000022351742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2067648.8</v>
      </c>
      <c r="D1324" s="1">
        <f>'RAS-funkcijski'!E30</f>
        <v>2356164.11</v>
      </c>
      <c r="E1324" s="1">
        <v>0</v>
      </c>
      <c r="F1324" s="1">
        <v>0</v>
      </c>
      <c r="G1324" s="2">
        <f t="shared" si="24"/>
        <v>176279.40252</v>
      </c>
      <c r="H1324" s="2">
        <f t="shared" si="23"/>
        <v>0.30999999982304871</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57576.24</v>
      </c>
      <c r="D1328" s="1">
        <f>'RAS-funkcijski'!E34</f>
        <v>34137.440000000002</v>
      </c>
      <c r="E1328" s="1">
        <v>0</v>
      </c>
      <c r="F1328" s="1">
        <v>0</v>
      </c>
      <c r="G1328" s="2">
        <f t="shared" si="24"/>
        <v>3775.5335999999998</v>
      </c>
      <c r="H1328" s="2">
        <f t="shared" si="23"/>
        <v>0.68000000000029104</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1291859.6200000001</v>
      </c>
      <c r="D1329" s="1">
        <f>'RAS-funkcijski'!E35</f>
        <v>5305390.12</v>
      </c>
      <c r="E1329" s="1">
        <v>0</v>
      </c>
      <c r="F1329" s="1">
        <v>0</v>
      </c>
      <c r="G1329" s="2">
        <f t="shared" si="24"/>
        <v>368981.83565999998</v>
      </c>
      <c r="H1329" s="2">
        <f t="shared" si="23"/>
        <v>0.5</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268487.03000000003</v>
      </c>
      <c r="D1330" s="1">
        <f>'RAS-funkcijski'!E36</f>
        <v>206445.69</v>
      </c>
      <c r="E1330" s="1">
        <v>0</v>
      </c>
      <c r="F1330" s="1">
        <v>0</v>
      </c>
      <c r="G1330" s="2">
        <f t="shared" si="24"/>
        <v>21804.109120000001</v>
      </c>
      <c r="H1330" s="2">
        <f t="shared" si="23"/>
        <v>0.34000000002561137</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268487.03000000003</v>
      </c>
      <c r="D1332" s="1">
        <f>'RAS-funkcijski'!E38</f>
        <v>206445.69</v>
      </c>
      <c r="E1332" s="1">
        <v>0</v>
      </c>
      <c r="F1332" s="1">
        <v>0</v>
      </c>
      <c r="G1332" s="2">
        <f t="shared" si="24"/>
        <v>23166.865940000003</v>
      </c>
      <c r="H1332" s="2">
        <f t="shared" si="23"/>
        <v>0.34000000002561137</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153583.94</v>
      </c>
      <c r="D1333" s="1">
        <f>'RAS-funkcijski'!E39</f>
        <v>182131.74</v>
      </c>
      <c r="E1333" s="1">
        <v>0</v>
      </c>
      <c r="F1333" s="1">
        <v>0</v>
      </c>
      <c r="G1333" s="2">
        <f t="shared" si="24"/>
        <v>18124.659700000004</v>
      </c>
      <c r="H1333" s="2">
        <f t="shared" si="23"/>
        <v>0.32000000000698492</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153583.94</v>
      </c>
      <c r="D1334" s="1">
        <f>'RAS-funkcijski'!E40</f>
        <v>182131.74</v>
      </c>
      <c r="E1334" s="1">
        <v>0</v>
      </c>
      <c r="F1334" s="1">
        <v>0</v>
      </c>
      <c r="G1334" s="2">
        <f t="shared" si="24"/>
        <v>18642.507119999998</v>
      </c>
      <c r="H1334" s="2">
        <f t="shared" si="23"/>
        <v>0.32000000000698492</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869788.65</v>
      </c>
      <c r="D1348" s="1">
        <f>'RAS-funkcijski'!E54</f>
        <v>1734751.5</v>
      </c>
      <c r="E1348" s="1">
        <v>0</v>
      </c>
      <c r="F1348" s="1">
        <v>0</v>
      </c>
      <c r="G1348" s="2">
        <f t="shared" si="24"/>
        <v>216964.58250000002</v>
      </c>
      <c r="H1348" s="2">
        <f t="shared" si="27"/>
        <v>0.84999999997671694</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869788.65</v>
      </c>
      <c r="D1349" s="1">
        <f>'RAS-funkcijski'!E55</f>
        <v>1734751.5</v>
      </c>
      <c r="E1349" s="1">
        <v>0</v>
      </c>
      <c r="F1349" s="1">
        <v>0</v>
      </c>
      <c r="G1349" s="2">
        <f t="shared" si="24"/>
        <v>221303.87414999999</v>
      </c>
      <c r="H1349" s="2">
        <f t="shared" si="27"/>
        <v>0.84999999997671694</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3182061.19</v>
      </c>
      <c r="E1355" s="1">
        <v>0</v>
      </c>
      <c r="F1355" s="1">
        <v>0</v>
      </c>
      <c r="G1355" s="2">
        <f t="shared" si="24"/>
        <v>362754.97566</v>
      </c>
      <c r="H1355" s="2">
        <f t="shared" si="27"/>
        <v>0.18999999994412065</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3182061.19</v>
      </c>
      <c r="E1359" s="1">
        <v>0</v>
      </c>
      <c r="F1359" s="1">
        <v>0</v>
      </c>
      <c r="G1359" s="2">
        <f t="shared" si="24"/>
        <v>388211.46518</v>
      </c>
      <c r="H1359" s="2">
        <f t="shared" si="27"/>
        <v>0.18999999994412065</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2123635.84</v>
      </c>
      <c r="D1369" s="1">
        <f>'RAS-funkcijski'!E75</f>
        <v>2604346.3199999998</v>
      </c>
      <c r="E1369" s="1">
        <v>0</v>
      </c>
      <c r="F1369" s="1">
        <v>0</v>
      </c>
      <c r="G1369" s="2">
        <f t="shared" si="24"/>
        <v>520595.32207999995</v>
      </c>
      <c r="H1369" s="2">
        <f t="shared" si="27"/>
        <v>0.47999999998137355</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171109.2</v>
      </c>
      <c r="D1371" s="1">
        <f>'RAS-funkcijski'!E77</f>
        <v>206642.05</v>
      </c>
      <c r="E1371" s="1">
        <v>0</v>
      </c>
      <c r="F1371" s="1">
        <v>0</v>
      </c>
      <c r="G1371" s="2">
        <f t="shared" si="24"/>
        <v>42660.710899999998</v>
      </c>
      <c r="H1371" s="2">
        <f t="shared" si="27"/>
        <v>0.25</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125357.04</v>
      </c>
      <c r="D1372" s="1">
        <f>'RAS-funkcijski'!E78</f>
        <v>202704.41</v>
      </c>
      <c r="E1372" s="1">
        <v>0</v>
      </c>
      <c r="F1372" s="1">
        <v>0</v>
      </c>
      <c r="G1372" s="2">
        <f t="shared" si="24"/>
        <v>39276.673639999994</v>
      </c>
      <c r="H1372" s="2">
        <f t="shared" si="27"/>
        <v>0.44999999999708962</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1827169.6</v>
      </c>
      <c r="D1373" s="1">
        <f>'RAS-funkcijski'!E79</f>
        <v>2194999.86</v>
      </c>
      <c r="E1373" s="1">
        <v>0</v>
      </c>
      <c r="F1373" s="1">
        <v>0</v>
      </c>
      <c r="G1373" s="2">
        <f t="shared" si="24"/>
        <v>466287.69900000002</v>
      </c>
      <c r="H1373" s="2">
        <f t="shared" si="27"/>
        <v>0.5400000000372529</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25743539.52</v>
      </c>
      <c r="D1376" s="1">
        <f>'RAS-funkcijski'!E82</f>
        <v>24708735.720000003</v>
      </c>
      <c r="E1376" s="1">
        <v>0</v>
      </c>
      <c r="F1376" s="1">
        <v>0</v>
      </c>
      <c r="G1376" s="2">
        <f t="shared" si="24"/>
        <v>5862558.8548800005</v>
      </c>
      <c r="H1376" s="2">
        <f t="shared" si="27"/>
        <v>0.75999999791383743</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24947354.989999998</v>
      </c>
      <c r="D1378" s="1">
        <f>'RAS-funkcijski'!E84</f>
        <v>24061555.760000002</v>
      </c>
      <c r="E1378" s="1">
        <v>0</v>
      </c>
      <c r="F1378" s="1">
        <v>0</v>
      </c>
      <c r="G1378" s="2">
        <f t="shared" si="24"/>
        <v>5845637.3208000008</v>
      </c>
      <c r="H1378" s="2">
        <f t="shared" si="27"/>
        <v>0.25</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796184.53</v>
      </c>
      <c r="D1380" s="1">
        <f>'RAS-funkcijski'!E86</f>
        <v>647179.96</v>
      </c>
      <c r="E1380" s="1">
        <v>0</v>
      </c>
      <c r="F1380" s="1">
        <v>0</v>
      </c>
      <c r="G1380" s="2">
        <f t="shared" si="24"/>
        <v>171424.64490000001</v>
      </c>
      <c r="H1380" s="2">
        <f t="shared" si="27"/>
        <v>0.51000000000931323</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21847.439999999999</v>
      </c>
      <c r="D1383" s="1">
        <f>'RAS-funkcijski'!E89</f>
        <v>11165.2</v>
      </c>
      <c r="E1383" s="1">
        <v>0</v>
      </c>
      <c r="F1383" s="1">
        <v>0</v>
      </c>
      <c r="G1383" s="2">
        <f t="shared" si="24"/>
        <v>3755.1164000000003</v>
      </c>
      <c r="H1383" s="2">
        <f t="shared" si="27"/>
        <v>0.63999999999941792</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21847.439999999999</v>
      </c>
      <c r="D1400" s="1">
        <f>'RAS-funkcijski'!E106</f>
        <v>11165.2</v>
      </c>
      <c r="E1400" s="1">
        <v>0</v>
      </c>
      <c r="F1400" s="1">
        <v>0</v>
      </c>
      <c r="G1400" s="2">
        <f t="shared" si="24"/>
        <v>4506.1396800000002</v>
      </c>
      <c r="H1400" s="2">
        <f t="shared" si="27"/>
        <v>0.63999999999941792</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6794514.79</v>
      </c>
      <c r="D1401" s="1">
        <f>'RAS-funkcijski'!E107</f>
        <v>10635758.16</v>
      </c>
      <c r="E1401" s="1">
        <v>0</v>
      </c>
      <c r="F1401" s="1">
        <v>0</v>
      </c>
      <c r="G1401" s="2">
        <f t="shared" si="24"/>
        <v>2890801.2043300001</v>
      </c>
      <c r="H1401" s="2">
        <f t="shared" si="27"/>
        <v>0.37000000011175871</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3111422.44</v>
      </c>
      <c r="D1402" s="1">
        <f>'RAS-funkcijski'!E108</f>
        <v>4106533.88</v>
      </c>
      <c r="E1402" s="1">
        <v>0</v>
      </c>
      <c r="F1402" s="1">
        <v>0</v>
      </c>
      <c r="G1402" s="2">
        <f t="shared" si="24"/>
        <v>1177746.9808</v>
      </c>
      <c r="H1402" s="2">
        <f t="shared" si="27"/>
        <v>0.56000000005587935</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3683092.35</v>
      </c>
      <c r="D1403" s="1">
        <f>'RAS-funkcijski'!E109</f>
        <v>6524681.7800000003</v>
      </c>
      <c r="E1403" s="1">
        <v>0</v>
      </c>
      <c r="F1403" s="1">
        <v>0</v>
      </c>
      <c r="G1403" s="2">
        <f t="shared" si="24"/>
        <v>1756907.8705500001</v>
      </c>
      <c r="H1403" s="2">
        <f t="shared" si="27"/>
        <v>0.56999999983236194</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4542.5</v>
      </c>
      <c r="E1405" s="1">
        <v>0</v>
      </c>
      <c r="F1405" s="1">
        <v>0</v>
      </c>
      <c r="G1405" s="2">
        <f t="shared" si="24"/>
        <v>972.09500000000003</v>
      </c>
      <c r="H1405" s="2">
        <f t="shared" si="27"/>
        <v>0.5</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24556455.359999999</v>
      </c>
      <c r="D1408" s="1">
        <f>'RAS-funkcijski'!E114</f>
        <v>29878602.810000002</v>
      </c>
      <c r="E1408" s="1">
        <v>0</v>
      </c>
      <c r="F1408" s="1">
        <v>0</v>
      </c>
      <c r="G1408" s="2">
        <f t="shared" si="24"/>
        <v>9274502.7078000009</v>
      </c>
      <c r="H1408" s="2">
        <f t="shared" si="27"/>
        <v>0.54999999701976776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23413112.329999998</v>
      </c>
      <c r="D1409" s="1">
        <f>'RAS-funkcijski'!E115</f>
        <v>29003305.390000001</v>
      </c>
      <c r="E1409" s="1">
        <v>0</v>
      </c>
      <c r="F1409" s="1">
        <v>0</v>
      </c>
      <c r="G1409" s="2">
        <f t="shared" si="24"/>
        <v>9037589.2652099989</v>
      </c>
      <c r="H1409" s="2">
        <f t="shared" si="27"/>
        <v>0.7199999988079071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9361017.5199999996</v>
      </c>
      <c r="D1410" s="1">
        <f>'RAS-funkcijski'!E116</f>
        <v>12269620.09</v>
      </c>
      <c r="E1410" s="1">
        <v>0</v>
      </c>
      <c r="F1410" s="1">
        <v>0</v>
      </c>
      <c r="G1410" s="2">
        <f t="shared" si="24"/>
        <v>3796828.8624</v>
      </c>
      <c r="H1410" s="2">
        <f t="shared" si="27"/>
        <v>0.57000000029802322</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14052094.810000001</v>
      </c>
      <c r="D1411" s="1">
        <f>'RAS-funkcijski'!E117</f>
        <v>16733685.300000001</v>
      </c>
      <c r="E1411" s="1">
        <v>0</v>
      </c>
      <c r="F1411" s="1">
        <v>0</v>
      </c>
      <c r="G1411" s="2">
        <f t="shared" si="24"/>
        <v>5369699.5913300002</v>
      </c>
      <c r="H1411" s="2">
        <f t="shared" si="27"/>
        <v>0.49000000022351742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150338.34</v>
      </c>
      <c r="D1419" s="1">
        <f>'RAS-funkcijski'!E125</f>
        <v>136062.04</v>
      </c>
      <c r="E1419" s="1">
        <v>0</v>
      </c>
      <c r="F1419" s="1">
        <v>0</v>
      </c>
      <c r="G1419" s="2">
        <f t="shared" si="24"/>
        <v>51117.952820000006</v>
      </c>
      <c r="H1419" s="2">
        <f t="shared" si="27"/>
        <v>0.38000000000465661</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993004.69</v>
      </c>
      <c r="D1420" s="1">
        <f>'RAS-funkcijski'!E126</f>
        <v>739235.38</v>
      </c>
      <c r="E1420" s="1">
        <v>0</v>
      </c>
      <c r="F1420" s="1">
        <v>0</v>
      </c>
      <c r="G1420" s="2">
        <f t="shared" si="24"/>
        <v>301520.0049</v>
      </c>
      <c r="H1420" s="2">
        <f t="shared" si="27"/>
        <v>0.69000000006053597</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2102506.0499999998</v>
      </c>
      <c r="D1423" s="1">
        <f>'RAS-funkcijski'!E129</f>
        <v>1976549.9600000002</v>
      </c>
      <c r="E1423" s="1">
        <v>0</v>
      </c>
      <c r="F1423" s="1">
        <v>0</v>
      </c>
      <c r="G1423" s="2">
        <f t="shared" si="24"/>
        <v>756950.74625000008</v>
      </c>
      <c r="H1423" s="2">
        <f t="shared" si="27"/>
        <v>8.9999999618157744E-2</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95495</v>
      </c>
      <c r="D1424" s="1">
        <f>'RAS-funkcijski'!E130</f>
        <v>118687.46</v>
      </c>
      <c r="E1424" s="1">
        <v>0</v>
      </c>
      <c r="F1424" s="1">
        <v>0</v>
      </c>
      <c r="G1424" s="2">
        <f t="shared" si="24"/>
        <v>41941.609920000003</v>
      </c>
      <c r="H1424" s="2">
        <f t="shared" si="27"/>
        <v>0.46000000000640284</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95495</v>
      </c>
      <c r="D1426" s="1">
        <f>'RAS-funkcijski'!E132</f>
        <v>118687.46</v>
      </c>
      <c r="E1426" s="1">
        <v>0</v>
      </c>
      <c r="F1426" s="1">
        <v>0</v>
      </c>
      <c r="G1426" s="2">
        <f t="shared" si="24"/>
        <v>42607.349760000005</v>
      </c>
      <c r="H1426" s="2">
        <f t="shared" si="27"/>
        <v>0.46000000000640284</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16002.3</v>
      </c>
      <c r="D1429" s="1">
        <f>'RAS-funkcijski'!E135</f>
        <v>16991.02</v>
      </c>
      <c r="E1429" s="1">
        <v>0</v>
      </c>
      <c r="F1429" s="1">
        <v>0</v>
      </c>
      <c r="G1429" s="2">
        <f t="shared" si="24"/>
        <v>6547.9485400000003</v>
      </c>
      <c r="H1429" s="2">
        <f t="shared" si="27"/>
        <v>0.31999999999970896</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225082.07</v>
      </c>
      <c r="D1431" s="1">
        <f>'RAS-funkcijski'!E137</f>
        <v>252766.86</v>
      </c>
      <c r="E1431" s="1">
        <v>0</v>
      </c>
      <c r="F1431" s="1">
        <v>0</v>
      </c>
      <c r="G1431" s="2">
        <f t="shared" si="24"/>
        <v>97171.900070000003</v>
      </c>
      <c r="H1431" s="2">
        <f t="shared" si="27"/>
        <v>0.21000000002095476</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1144170.51</v>
      </c>
      <c r="D1432" s="1">
        <f>'RAS-funkcijski'!E138</f>
        <v>1348119.8</v>
      </c>
      <c r="E1432" s="1">
        <v>0</v>
      </c>
      <c r="F1432" s="1">
        <v>0</v>
      </c>
      <c r="G1432" s="2">
        <f t="shared" si="24"/>
        <v>514614.95474000007</v>
      </c>
      <c r="H1432" s="2">
        <f t="shared" si="27"/>
        <v>0.68999999994412065</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621756.17000000004</v>
      </c>
      <c r="D1434" s="1">
        <f>'RAS-funkcijski'!E140</f>
        <v>239984.82</v>
      </c>
      <c r="E1434" s="1">
        <v>0</v>
      </c>
      <c r="F1434" s="1">
        <v>0</v>
      </c>
      <c r="G1434" s="2">
        <f t="shared" si="24"/>
        <v>149834.71016000002</v>
      </c>
      <c r="H1434" s="2">
        <f t="shared" si="27"/>
        <v>0.3500000000349246</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68481645.379999995</v>
      </c>
      <c r="D1435" s="13">
        <f>'RAS-funkcijski'!E141</f>
        <v>81733721.150000006</v>
      </c>
      <c r="E1435" s="13">
        <v>0</v>
      </c>
      <c r="F1435" s="13">
        <v>0</v>
      </c>
      <c r="G1435" s="14">
        <f t="shared" si="24"/>
        <v>31777025.012160003</v>
      </c>
      <c r="H1435" s="14">
        <f t="shared" si="27"/>
        <v>0.5300000011920929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6534586.3999999994</v>
      </c>
      <c r="D1436" s="6">
        <f>'P-VRIO'!E5</f>
        <v>340216.97</v>
      </c>
      <c r="E1436" s="6">
        <v>0</v>
      </c>
      <c r="F1436" s="6">
        <v>0</v>
      </c>
      <c r="G1436" s="7">
        <f t="shared" si="24"/>
        <v>7215.0203399999991</v>
      </c>
      <c r="H1436" s="7">
        <f t="shared" si="27"/>
        <v>0.42999999946914613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75366.77</v>
      </c>
      <c r="D1437" s="1">
        <f>'P-VRIO'!E6</f>
        <v>113906.11</v>
      </c>
      <c r="E1437" s="1">
        <v>0</v>
      </c>
      <c r="F1437" s="1">
        <v>0</v>
      </c>
      <c r="G1437" s="2">
        <f t="shared" si="24"/>
        <v>606.35798</v>
      </c>
      <c r="H1437" s="2">
        <f t="shared" si="27"/>
        <v>0.33999999999650754</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75366.77</v>
      </c>
      <c r="D1438" s="1">
        <f>'P-VRIO'!E7</f>
        <v>113906.11</v>
      </c>
      <c r="E1438" s="1">
        <v>0</v>
      </c>
      <c r="F1438" s="1">
        <v>0</v>
      </c>
      <c r="G1438" s="2">
        <f t="shared" si="24"/>
        <v>909.53697000000011</v>
      </c>
      <c r="H1438" s="2">
        <f t="shared" si="27"/>
        <v>0.33999999999650754</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32451</v>
      </c>
      <c r="E1439" s="1">
        <v>0</v>
      </c>
      <c r="F1439" s="1">
        <v>0</v>
      </c>
      <c r="G1439" s="2">
        <f t="shared" si="24"/>
        <v>259.608</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75366.77</v>
      </c>
      <c r="D1440" s="1">
        <f>'P-VRIO'!E9</f>
        <v>81455.11</v>
      </c>
      <c r="E1440" s="1">
        <v>0</v>
      </c>
      <c r="F1440" s="1">
        <v>0</v>
      </c>
      <c r="G1440" s="2">
        <f t="shared" si="24"/>
        <v>1191.3849500000001</v>
      </c>
      <c r="H1440" s="2">
        <f t="shared" si="27"/>
        <v>0.33999999999650754</v>
      </c>
      <c r="I1440" s="10">
        <f t="shared" si="28"/>
        <v>405.07088299583916</v>
      </c>
      <c r="J1440" s="2">
        <f>IF(AND(Skriveni!C1440&lt;&gt;0,Skriveni!D1440&lt;&gt;0),1,0)</f>
        <v>1</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6459219.6299999999</v>
      </c>
      <c r="D1453" s="1">
        <f>'P-VRIO'!E22</f>
        <v>226310.86</v>
      </c>
      <c r="E1453" s="1">
        <v>0</v>
      </c>
      <c r="F1453" s="1">
        <v>0</v>
      </c>
      <c r="G1453" s="2">
        <f t="shared" si="24"/>
        <v>124413.14429999999</v>
      </c>
      <c r="H1453" s="2">
        <f t="shared" si="27"/>
        <v>0.51000000012572855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1489772.63</v>
      </c>
      <c r="D1454" s="1">
        <f>'P-VRIO'!E23</f>
        <v>5464.86</v>
      </c>
      <c r="E1454" s="1">
        <v>0</v>
      </c>
      <c r="F1454" s="1">
        <v>0</v>
      </c>
      <c r="G1454" s="2">
        <f t="shared" si="24"/>
        <v>28513.344649999999</v>
      </c>
      <c r="H1454" s="2">
        <f t="shared" si="27"/>
        <v>0.51000000011208613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1489772.63</v>
      </c>
      <c r="D1456" s="1">
        <f>'P-VRIO'!E25</f>
        <v>0</v>
      </c>
      <c r="E1456" s="1">
        <v>0</v>
      </c>
      <c r="F1456" s="1">
        <v>0</v>
      </c>
      <c r="G1456" s="2">
        <f t="shared" si="24"/>
        <v>31285.22523</v>
      </c>
      <c r="H1456" s="2">
        <f t="shared" si="27"/>
        <v>0.37000000011175871</v>
      </c>
      <c r="I1456" s="10">
        <f t="shared" si="30"/>
        <v>11575.533338596397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5464.86</v>
      </c>
      <c r="E1459" s="1">
        <v>0</v>
      </c>
      <c r="F1459" s="1">
        <v>0</v>
      </c>
      <c r="G1459" s="2">
        <f t="shared" si="24"/>
        <v>262.31327999999996</v>
      </c>
      <c r="H1459" s="2">
        <f t="shared" si="27"/>
        <v>0.14000000000032742</v>
      </c>
      <c r="I1459" s="10">
        <f t="shared" si="30"/>
        <v>36.723859200085883</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4969447</v>
      </c>
      <c r="D1461" s="1">
        <f>'P-VRIO'!E30</f>
        <v>220846</v>
      </c>
      <c r="E1461" s="1">
        <v>0</v>
      </c>
      <c r="F1461" s="1">
        <v>0</v>
      </c>
      <c r="G1461" s="2">
        <f t="shared" si="24"/>
        <v>140689.614</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4969447</v>
      </c>
      <c r="D1466" s="1">
        <f>'P-VRIO'!E35</f>
        <v>0</v>
      </c>
      <c r="E1466" s="1">
        <v>0</v>
      </c>
      <c r="F1466" s="1">
        <v>0</v>
      </c>
      <c r="G1466" s="2">
        <f t="shared" si="24"/>
        <v>154052.85699999999</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220846</v>
      </c>
      <c r="E1467" s="1">
        <v>0</v>
      </c>
      <c r="F1467" s="1">
        <v>0</v>
      </c>
      <c r="G1467" s="2">
        <f t="shared" si="24"/>
        <v>14134.144</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16623872.939999999</v>
      </c>
      <c r="D1480" s="6"/>
      <c r="E1480" s="6">
        <v>0</v>
      </c>
      <c r="F1480" s="6">
        <v>0</v>
      </c>
      <c r="G1480" s="7">
        <f t="shared" ref="G1480:G1580" si="34">B1480/1000*C1480</f>
        <v>16623.872940000001</v>
      </c>
      <c r="H1480" s="7">
        <f t="shared" ref="H1480:H1580" si="35">ABS(C1480-ROUND(C1480,0))</f>
        <v>6.0000000521540642E-2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93821415.269999981</v>
      </c>
      <c r="D1481" s="1">
        <v>0</v>
      </c>
      <c r="E1481" s="1">
        <v>0</v>
      </c>
      <c r="F1481" s="1">
        <v>0</v>
      </c>
      <c r="G1481" s="2">
        <f t="shared" si="34"/>
        <v>187642.83053999997</v>
      </c>
      <c r="H1481" s="2">
        <f t="shared" si="35"/>
        <v>0.26999998092651367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61700535.799999997</v>
      </c>
      <c r="D1483" s="1">
        <v>0</v>
      </c>
      <c r="E1483" s="1">
        <v>0</v>
      </c>
      <c r="F1483" s="1">
        <v>0</v>
      </c>
      <c r="G1483" s="2">
        <f t="shared" si="34"/>
        <v>246802.14319999999</v>
      </c>
      <c r="H1483" s="2">
        <f t="shared" si="35"/>
        <v>0.20000000298023224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26157476.710000001</v>
      </c>
      <c r="D1484" s="1">
        <v>0</v>
      </c>
      <c r="E1484" s="1">
        <v>0</v>
      </c>
      <c r="F1484" s="1">
        <v>0</v>
      </c>
      <c r="G1484" s="2">
        <f t="shared" si="34"/>
        <v>130787.38355000001</v>
      </c>
      <c r="H1484" s="2">
        <f t="shared" si="35"/>
        <v>0.28999999910593033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15192837.76</v>
      </c>
      <c r="D1485" s="1">
        <v>0</v>
      </c>
      <c r="E1485" s="1">
        <v>0</v>
      </c>
      <c r="F1485" s="1">
        <v>0</v>
      </c>
      <c r="G1485" s="2">
        <f t="shared" si="34"/>
        <v>91157.026559999998</v>
      </c>
      <c r="H1485" s="2">
        <f t="shared" si="35"/>
        <v>0.24000000022351742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2700383.91</v>
      </c>
      <c r="D1486" s="1">
        <v>0</v>
      </c>
      <c r="E1486" s="1">
        <v>0</v>
      </c>
      <c r="F1486" s="1">
        <v>0</v>
      </c>
      <c r="G1486" s="2">
        <f t="shared" si="34"/>
        <v>18902.68737</v>
      </c>
      <c r="H1486" s="2">
        <f t="shared" si="35"/>
        <v>8.9999999850988388E-2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1974767.45</v>
      </c>
      <c r="D1487" s="1">
        <v>0</v>
      </c>
      <c r="E1487" s="1">
        <v>0</v>
      </c>
      <c r="F1487" s="1">
        <v>0</v>
      </c>
      <c r="G1487" s="2">
        <f t="shared" si="34"/>
        <v>15798.1396</v>
      </c>
      <c r="H1487" s="2">
        <f t="shared" si="35"/>
        <v>0.44999999995343387</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6636</v>
      </c>
      <c r="D1488" s="1">
        <v>0</v>
      </c>
      <c r="E1488" s="1">
        <v>0</v>
      </c>
      <c r="F1488" s="1">
        <v>0</v>
      </c>
      <c r="G1488" s="2">
        <f>B1488/1000*C1488</f>
        <v>59.723999999999997</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1786294.79</v>
      </c>
      <c r="D1489" s="1">
        <v>0</v>
      </c>
      <c r="E1489" s="1">
        <v>0</v>
      </c>
      <c r="F1489" s="1">
        <v>0</v>
      </c>
      <c r="G1489" s="2">
        <f t="shared" si="34"/>
        <v>17862.947899999999</v>
      </c>
      <c r="H1489" s="2">
        <f t="shared" si="35"/>
        <v>0.2099999999627471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100839.13</v>
      </c>
      <c r="D1490" s="1">
        <v>0</v>
      </c>
      <c r="E1490" s="1">
        <v>0</v>
      </c>
      <c r="F1490" s="1">
        <v>0</v>
      </c>
      <c r="G1490" s="2">
        <f t="shared" si="34"/>
        <v>1109.2304300000001</v>
      </c>
      <c r="H1490" s="2">
        <f t="shared" si="35"/>
        <v>0.13000000000465661</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13781300.050000001</v>
      </c>
      <c r="D1491" s="1">
        <v>0</v>
      </c>
      <c r="E1491" s="1">
        <v>0</v>
      </c>
      <c r="F1491" s="1">
        <v>0</v>
      </c>
      <c r="G1491" s="2">
        <f t="shared" si="34"/>
        <v>165375.60060000001</v>
      </c>
      <c r="H1491" s="2">
        <f t="shared" si="35"/>
        <v>5.000000074505806E-2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28183542.399999999</v>
      </c>
      <c r="D1492" s="1">
        <v>0</v>
      </c>
      <c r="E1492" s="1">
        <v>0</v>
      </c>
      <c r="F1492" s="1">
        <v>0</v>
      </c>
      <c r="G1492" s="2">
        <f t="shared" si="34"/>
        <v>366386.05119999999</v>
      </c>
      <c r="H1492" s="2">
        <f t="shared" si="35"/>
        <v>0.39999999850988388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3937337.07</v>
      </c>
      <c r="D1493" s="1">
        <v>0</v>
      </c>
      <c r="E1493" s="1">
        <v>0</v>
      </c>
      <c r="F1493" s="1">
        <v>0</v>
      </c>
      <c r="G1493" s="2">
        <f t="shared" si="34"/>
        <v>55122.718979999998</v>
      </c>
      <c r="H1493" s="2">
        <f t="shared" si="35"/>
        <v>6.9999999832361937E-2</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3937337.07</v>
      </c>
      <c r="D1497" s="1">
        <v>0</v>
      </c>
      <c r="E1497" s="1">
        <v>0</v>
      </c>
      <c r="F1497" s="1">
        <v>0</v>
      </c>
      <c r="G1497" s="2">
        <f t="shared" si="34"/>
        <v>70872.067259999996</v>
      </c>
      <c r="H1497" s="2">
        <f t="shared" si="35"/>
        <v>6.9999999832361937E-2</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88293705.569999993</v>
      </c>
      <c r="D1499" s="1">
        <v>0</v>
      </c>
      <c r="E1499" s="1">
        <v>0</v>
      </c>
      <c r="F1499" s="1">
        <v>0</v>
      </c>
      <c r="G1499" s="2">
        <f t="shared" si="34"/>
        <v>1765874.1113999998</v>
      </c>
      <c r="H1499" s="2">
        <f t="shared" si="35"/>
        <v>0.43000000715255737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60533308.969999999</v>
      </c>
      <c r="D1501" s="1">
        <v>0</v>
      </c>
      <c r="E1501" s="1">
        <v>0</v>
      </c>
      <c r="F1501" s="1">
        <v>0</v>
      </c>
      <c r="G1501" s="2">
        <f t="shared" si="34"/>
        <v>1331732.7973399998</v>
      </c>
      <c r="H1501" s="2">
        <f t="shared" si="35"/>
        <v>3.0000001192092896E-2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25780547.449999999</v>
      </c>
      <c r="D1502" s="1">
        <v>0</v>
      </c>
      <c r="E1502" s="1">
        <v>0</v>
      </c>
      <c r="F1502" s="1">
        <v>0</v>
      </c>
      <c r="G1502" s="2">
        <f t="shared" si="34"/>
        <v>592952.59135</v>
      </c>
      <c r="H1502" s="2">
        <f t="shared" si="35"/>
        <v>0.44999999925494194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15136370.550000001</v>
      </c>
      <c r="D1503" s="1">
        <v>0</v>
      </c>
      <c r="E1503" s="1">
        <v>0</v>
      </c>
      <c r="F1503" s="1">
        <v>0</v>
      </c>
      <c r="G1503" s="2">
        <f t="shared" si="34"/>
        <v>363272.89320000005</v>
      </c>
      <c r="H1503" s="2">
        <f t="shared" si="35"/>
        <v>0.44999999925494194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2655938.7000000002</v>
      </c>
      <c r="D1504" s="1">
        <v>0</v>
      </c>
      <c r="E1504" s="1">
        <v>0</v>
      </c>
      <c r="F1504" s="1">
        <v>0</v>
      </c>
      <c r="G1504" s="2">
        <f t="shared" si="34"/>
        <v>66398.467500000013</v>
      </c>
      <c r="H1504" s="2">
        <f t="shared" si="35"/>
        <v>0.29999999981373549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1982588.48</v>
      </c>
      <c r="D1505" s="1">
        <v>0</v>
      </c>
      <c r="E1505" s="1">
        <v>0</v>
      </c>
      <c r="F1505" s="1">
        <v>0</v>
      </c>
      <c r="G1505" s="2">
        <f t="shared" si="34"/>
        <v>51547.300479999998</v>
      </c>
      <c r="H1505" s="2">
        <f t="shared" si="35"/>
        <v>0.47999999998137355</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6636</v>
      </c>
      <c r="D1506" s="1">
        <v>0</v>
      </c>
      <c r="E1506" s="1">
        <v>0</v>
      </c>
      <c r="F1506" s="1">
        <v>0</v>
      </c>
      <c r="G1506" s="2">
        <f>B1506/1000*C1506</f>
        <v>179.172</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1715100.18</v>
      </c>
      <c r="D1507" s="1">
        <v>0</v>
      </c>
      <c r="E1507" s="1">
        <v>0</v>
      </c>
      <c r="F1507" s="1">
        <v>0</v>
      </c>
      <c r="G1507" s="2">
        <f t="shared" si="34"/>
        <v>48022.805039999999</v>
      </c>
      <c r="H1507" s="2">
        <f t="shared" si="35"/>
        <v>0.17999999993480742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111487.02</v>
      </c>
      <c r="D1508" s="1">
        <v>0</v>
      </c>
      <c r="E1508" s="1">
        <v>0</v>
      </c>
      <c r="F1508" s="1">
        <v>0</v>
      </c>
      <c r="G1508" s="2">
        <f t="shared" si="34"/>
        <v>3233.1235800000004</v>
      </c>
      <c r="H1508" s="2">
        <f t="shared" si="35"/>
        <v>2.0000000004074536E-2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13144640.59</v>
      </c>
      <c r="D1509" s="1">
        <v>0</v>
      </c>
      <c r="E1509" s="1">
        <v>0</v>
      </c>
      <c r="F1509" s="1">
        <v>0</v>
      </c>
      <c r="G1509" s="2">
        <f t="shared" si="34"/>
        <v>394339.21769999998</v>
      </c>
      <c r="H1509" s="2">
        <f t="shared" si="35"/>
        <v>0.41000000014901161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26607625.859999999</v>
      </c>
      <c r="D1510" s="1">
        <v>0</v>
      </c>
      <c r="E1510" s="1">
        <v>0</v>
      </c>
      <c r="F1510" s="1">
        <v>0</v>
      </c>
      <c r="G1510" s="2">
        <f t="shared" si="34"/>
        <v>824836.40165999997</v>
      </c>
      <c r="H1510" s="2">
        <f t="shared" si="35"/>
        <v>0.14000000059604645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1152770.74</v>
      </c>
      <c r="D1511" s="1">
        <v>0</v>
      </c>
      <c r="E1511" s="1">
        <v>0</v>
      </c>
      <c r="F1511" s="1">
        <v>0</v>
      </c>
      <c r="G1511" s="2">
        <f t="shared" si="34"/>
        <v>36888.663679999998</v>
      </c>
      <c r="H1511" s="2">
        <f t="shared" si="35"/>
        <v>0.26000000000931323</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1152770.74</v>
      </c>
      <c r="D1515" s="1">
        <v>0</v>
      </c>
      <c r="E1515" s="1">
        <v>0</v>
      </c>
      <c r="F1515" s="1">
        <v>0</v>
      </c>
      <c r="G1515" s="2">
        <f t="shared" si="34"/>
        <v>41499.746639999998</v>
      </c>
      <c r="H1515" s="2">
        <f t="shared" si="35"/>
        <v>0.26000000000931323</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22151582.639999986</v>
      </c>
      <c r="D1517" s="1">
        <v>0</v>
      </c>
      <c r="E1517" s="1">
        <v>0</v>
      </c>
      <c r="F1517" s="1">
        <v>0</v>
      </c>
      <c r="G1517" s="2">
        <f t="shared" si="34"/>
        <v>841760.14031999942</v>
      </c>
      <c r="H1517" s="2">
        <f t="shared" si="35"/>
        <v>0.36000001430511475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117307.30999999998</v>
      </c>
      <c r="D1518" s="1">
        <v>0</v>
      </c>
      <c r="E1518" s="1">
        <v>0</v>
      </c>
      <c r="F1518" s="1">
        <v>0</v>
      </c>
      <c r="G1518" s="2">
        <f t="shared" si="34"/>
        <v>4574.9850899999992</v>
      </c>
      <c r="H1518" s="2">
        <f t="shared" si="35"/>
        <v>0.30999999998311978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2461.84</v>
      </c>
      <c r="D1519" s="1">
        <v>0</v>
      </c>
      <c r="E1519" s="1">
        <v>0</v>
      </c>
      <c r="F1519" s="1">
        <v>0</v>
      </c>
      <c r="G1519" s="2">
        <f t="shared" si="34"/>
        <v>98.473600000000005</v>
      </c>
      <c r="H1519" s="2">
        <f t="shared" si="35"/>
        <v>0.15999999999985448</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2461.84</v>
      </c>
      <c r="D1520" s="1">
        <v>0</v>
      </c>
      <c r="E1520" s="1">
        <v>0</v>
      </c>
      <c r="F1520" s="1">
        <v>0</v>
      </c>
      <c r="G1520" s="2">
        <f t="shared" si="34"/>
        <v>100.93544000000001</v>
      </c>
      <c r="H1520" s="2">
        <f t="shared" si="35"/>
        <v>0.15999999999985448</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107593.55999999998</v>
      </c>
      <c r="D1524" s="1">
        <v>0</v>
      </c>
      <c r="E1524" s="1">
        <v>0</v>
      </c>
      <c r="F1524" s="1">
        <v>0</v>
      </c>
      <c r="G1524" s="2">
        <f t="shared" si="34"/>
        <v>4841.7101999999986</v>
      </c>
      <c r="H1524" s="2">
        <f t="shared" si="35"/>
        <v>0.44000000001688022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292.43</v>
      </c>
      <c r="D1525" s="1">
        <v>0</v>
      </c>
      <c r="E1525" s="1">
        <v>0</v>
      </c>
      <c r="F1525" s="1">
        <v>0</v>
      </c>
      <c r="G1525" s="2">
        <f t="shared" si="34"/>
        <v>13.451779999999999</v>
      </c>
      <c r="H1525" s="2">
        <f t="shared" si="35"/>
        <v>0.43000000000000682</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292.43</v>
      </c>
      <c r="D1528" s="1">
        <v>0</v>
      </c>
      <c r="E1528" s="1">
        <v>0</v>
      </c>
      <c r="F1528" s="1">
        <v>0</v>
      </c>
      <c r="G1528" s="2">
        <f t="shared" si="34"/>
        <v>14.329070000000002</v>
      </c>
      <c r="H1528" s="2">
        <f t="shared" si="35"/>
        <v>0.43000000000000682</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102179.84</v>
      </c>
      <c r="D1530" s="1">
        <v>0</v>
      </c>
      <c r="E1530" s="1">
        <v>0</v>
      </c>
      <c r="F1530" s="1">
        <v>0</v>
      </c>
      <c r="G1530" s="2">
        <f t="shared" si="34"/>
        <v>5211.1718399999991</v>
      </c>
      <c r="H1530" s="2">
        <f t="shared" si="35"/>
        <v>0.16000000000349246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65924.62</v>
      </c>
      <c r="D1531" s="1">
        <v>0</v>
      </c>
      <c r="E1531" s="1">
        <v>0</v>
      </c>
      <c r="F1531" s="1">
        <v>0</v>
      </c>
      <c r="G1531" s="2">
        <f t="shared" si="34"/>
        <v>3428.0802399999998</v>
      </c>
      <c r="H1531" s="2">
        <f t="shared" si="35"/>
        <v>0.38000000000465661</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9291.26</v>
      </c>
      <c r="D1532" s="1">
        <v>0</v>
      </c>
      <c r="E1532" s="1">
        <v>0</v>
      </c>
      <c r="F1532" s="1">
        <v>0</v>
      </c>
      <c r="G1532" s="2">
        <f t="shared" si="34"/>
        <v>492.43678</v>
      </c>
      <c r="H1532" s="2">
        <f t="shared" si="35"/>
        <v>0.26000000000021828</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5958.3</v>
      </c>
      <c r="D1533" s="1">
        <v>0</v>
      </c>
      <c r="E1533" s="1">
        <v>0</v>
      </c>
      <c r="F1533" s="1">
        <v>0</v>
      </c>
      <c r="G1533" s="2">
        <f t="shared" si="34"/>
        <v>321.7482</v>
      </c>
      <c r="H1533" s="2">
        <f t="shared" si="35"/>
        <v>0.3000000000001819</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21005.66</v>
      </c>
      <c r="D1534" s="1">
        <v>0</v>
      </c>
      <c r="E1534" s="1">
        <v>0</v>
      </c>
      <c r="F1534" s="1">
        <v>0</v>
      </c>
      <c r="G1534" s="2">
        <f t="shared" si="34"/>
        <v>1155.3113000000001</v>
      </c>
      <c r="H1534" s="2">
        <f t="shared" si="35"/>
        <v>0.34000000000014552</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4906.1400000000003</v>
      </c>
      <c r="D1535" s="1">
        <v>0</v>
      </c>
      <c r="E1535" s="1">
        <v>0</v>
      </c>
      <c r="F1535" s="1">
        <v>0</v>
      </c>
      <c r="G1535" s="2">
        <f t="shared" si="34"/>
        <v>274.74384000000003</v>
      </c>
      <c r="H1535" s="2">
        <f t="shared" si="35"/>
        <v>0.14000000000032742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4906.1400000000003</v>
      </c>
      <c r="D1536" s="1">
        <v>0</v>
      </c>
      <c r="E1536" s="1">
        <v>0</v>
      </c>
      <c r="F1536" s="1">
        <v>0</v>
      </c>
      <c r="G1536" s="2">
        <f t="shared" si="34"/>
        <v>279.64998000000003</v>
      </c>
      <c r="H1536" s="2">
        <f t="shared" si="35"/>
        <v>0.14000000000032742</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13.87</v>
      </c>
      <c r="D1550" s="1">
        <v>0</v>
      </c>
      <c r="E1550" s="1">
        <v>0</v>
      </c>
      <c r="F1550" s="1">
        <v>0</v>
      </c>
      <c r="G1550" s="2">
        <f t="shared" si="34"/>
        <v>0.98476999999999981</v>
      </c>
      <c r="H1550" s="2">
        <f t="shared" si="35"/>
        <v>0.13000000000000078</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13.87</v>
      </c>
      <c r="D1554" s="1">
        <v>0</v>
      </c>
      <c r="E1554" s="1">
        <v>0</v>
      </c>
      <c r="F1554" s="1">
        <v>0</v>
      </c>
      <c r="G1554" s="2">
        <f t="shared" si="34"/>
        <v>1.0402499999999999</v>
      </c>
      <c r="H1554" s="2">
        <f t="shared" si="35"/>
        <v>0.13000000000000078</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201.28</v>
      </c>
      <c r="D1555" s="1">
        <v>0</v>
      </c>
      <c r="E1555" s="1">
        <v>0</v>
      </c>
      <c r="F1555" s="1">
        <v>0</v>
      </c>
      <c r="G1555" s="2">
        <f t="shared" si="34"/>
        <v>15.297279999999999</v>
      </c>
      <c r="H1555" s="2">
        <f t="shared" si="35"/>
        <v>0.28000000000000114</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201.28</v>
      </c>
      <c r="D1558" s="1">
        <v>0</v>
      </c>
      <c r="E1558" s="1">
        <v>0</v>
      </c>
      <c r="F1558" s="1">
        <v>0</v>
      </c>
      <c r="G1558" s="2">
        <f t="shared" si="34"/>
        <v>15.901120000000001</v>
      </c>
      <c r="H1558" s="2">
        <f t="shared" si="35"/>
        <v>0.28000000000000114</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7251.91</v>
      </c>
      <c r="D1565" s="1">
        <v>0</v>
      </c>
      <c r="E1565" s="1">
        <v>0</v>
      </c>
      <c r="F1565" s="1">
        <v>0</v>
      </c>
      <c r="G1565" s="2">
        <f t="shared" si="34"/>
        <v>623.6642599999999</v>
      </c>
      <c r="H1565" s="2">
        <f t="shared" si="35"/>
        <v>9.0000000000145519E-2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6503.41</v>
      </c>
      <c r="D1566" s="1">
        <v>0</v>
      </c>
      <c r="E1566" s="1">
        <v>0</v>
      </c>
      <c r="F1566" s="1">
        <v>0</v>
      </c>
      <c r="G1566" s="2">
        <f t="shared" si="34"/>
        <v>565.79666999999995</v>
      </c>
      <c r="H1566" s="2">
        <f t="shared" si="35"/>
        <v>0.40999999999985448</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200.06</v>
      </c>
      <c r="D1567" s="1">
        <v>0</v>
      </c>
      <c r="E1567" s="1">
        <v>0</v>
      </c>
      <c r="F1567" s="1">
        <v>0</v>
      </c>
      <c r="G1567" s="2">
        <f t="shared" si="34"/>
        <v>17.60528</v>
      </c>
      <c r="H1567" s="2">
        <f t="shared" si="35"/>
        <v>6.0000000000002274E-2</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548.44000000000005</v>
      </c>
      <c r="D1569" s="1">
        <v>0</v>
      </c>
      <c r="E1569" s="1">
        <v>0</v>
      </c>
      <c r="F1569" s="1">
        <v>0</v>
      </c>
      <c r="G1569" s="2">
        <f t="shared" si="34"/>
        <v>49.3596</v>
      </c>
      <c r="H1569" s="2">
        <f t="shared" si="35"/>
        <v>0.44000000000005457</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22034275.329999998</v>
      </c>
      <c r="D1576" s="1">
        <v>0</v>
      </c>
      <c r="E1576" s="1">
        <v>0</v>
      </c>
      <c r="F1576" s="1">
        <v>0</v>
      </c>
      <c r="G1576" s="2">
        <f t="shared" si="34"/>
        <v>2137324.70701</v>
      </c>
      <c r="H1576" s="2">
        <f t="shared" si="35"/>
        <v>0.32999999821186066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4781450.3</v>
      </c>
      <c r="D1578" s="1">
        <v>0</v>
      </c>
      <c r="E1578" s="1">
        <v>0</v>
      </c>
      <c r="F1578" s="1">
        <v>0</v>
      </c>
      <c r="G1578" s="2">
        <f t="shared" si="34"/>
        <v>473363.5797</v>
      </c>
      <c r="H1578" s="2">
        <f t="shared" si="35"/>
        <v>0.29999999981373549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3330213.29</v>
      </c>
      <c r="D1579" s="1">
        <v>0</v>
      </c>
      <c r="E1579" s="1">
        <v>0</v>
      </c>
      <c r="F1579" s="1">
        <v>0</v>
      </c>
      <c r="G1579" s="2">
        <f t="shared" si="34"/>
        <v>333021.32900000003</v>
      </c>
      <c r="H1579" s="2">
        <f t="shared" si="35"/>
        <v>0.2900000000372529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13922611.74</v>
      </c>
      <c r="D1580" s="13">
        <v>0</v>
      </c>
      <c r="E1580" s="13">
        <v>0</v>
      </c>
      <c r="F1580" s="13">
        <v>0</v>
      </c>
      <c r="G1580" s="14">
        <f t="shared" si="34"/>
        <v>1406183.7857400002</v>
      </c>
      <c r="H1580" s="14">
        <f t="shared" si="35"/>
        <v>0.25999999977648258</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28854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64985946.38000001</v>
      </c>
      <c r="I16" s="170">
        <f>'PR-RAS'!E6</f>
        <v>77177504.900000006</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39916434.469999999</v>
      </c>
      <c r="I17" s="170">
        <f>'PR-RAS'!E151</f>
        <v>48117832.230000004</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1214986.8699999857</v>
      </c>
      <c r="I19" s="171">
        <f>'PR-RAS'!E646</f>
        <v>1658924.8599999952</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167261050.63999996</v>
      </c>
      <c r="I20" s="173">
        <f>BILANCA!E7</f>
        <v>201204183.74999997</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43801748.770000003</v>
      </c>
      <c r="I21" s="175">
        <f>BILANCA!E68</f>
        <v>52007569.230000004</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16660338.640000001</v>
      </c>
      <c r="I22" s="175">
        <f>BILANCA!E176</f>
        <v>22177114.310000002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194402460.77000001</v>
      </c>
      <c r="I23" s="177">
        <f>BILANCA!E237</f>
        <v>231034638.66999996</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3694189.33</v>
      </c>
      <c r="I24" s="173">
        <f>'RAS-funkcijski'!E5</f>
        <v>4184851.39</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1291859.6200000001</v>
      </c>
      <c r="I25" s="175">
        <f>'RAS-funkcijski'!E35</f>
        <v>5305390.12</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24556455.359999999</v>
      </c>
      <c r="I27" s="175">
        <f>'RAS-funkcijski'!E114</f>
        <v>29878602.810000002</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68481645.379999995</v>
      </c>
      <c r="I28" s="179">
        <f>'RAS-funkcijski'!E141</f>
        <v>81733721.150000006</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6534586.3999999994</v>
      </c>
      <c r="I29" s="173">
        <f>'P-VRIO'!E5</f>
        <v>340216.97</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6459219.6299999999</v>
      </c>
      <c r="I30" s="175">
        <f>'P-VRIO'!E22</f>
        <v>226310.86</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16623872.939999999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22151582.639999986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117307.30999999998</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22034275.329999998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D6" sqref="D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64985946.38000001</v>
      </c>
      <c r="E6" s="51">
        <f>E7+E44+E50+E82+E106+E124+E133+E139</f>
        <v>77177504.900000006</v>
      </c>
      <c r="F6" s="52">
        <f t="shared" ref="F6:F131" si="0">IF(D6&lt;&gt;0,IF(E6/D6&gt;=100,"&gt;&gt;100",E6/D6*100),"-")</f>
        <v>118.76030003273455</v>
      </c>
    </row>
    <row r="7" spans="1:25" ht="12.75" customHeight="1" x14ac:dyDescent="0.2">
      <c r="A7" s="53">
        <v>61</v>
      </c>
      <c r="B7" s="294" t="s">
        <v>60</v>
      </c>
      <c r="C7" s="50" t="s">
        <v>61</v>
      </c>
      <c r="D7" s="51">
        <f t="shared" ref="D7:E7" si="1">D8+D17+D23+D29+D37+D40</f>
        <v>19073941.830000002</v>
      </c>
      <c r="E7" s="51">
        <f t="shared" si="1"/>
        <v>25747232.120000001</v>
      </c>
      <c r="F7" s="52">
        <f t="shared" si="0"/>
        <v>134.98642467024865</v>
      </c>
    </row>
    <row r="8" spans="1:25" ht="12.75" customHeight="1" x14ac:dyDescent="0.2">
      <c r="A8" s="53">
        <v>611</v>
      </c>
      <c r="B8" s="85" t="s">
        <v>62</v>
      </c>
      <c r="C8" s="50" t="s">
        <v>63</v>
      </c>
      <c r="D8" s="51">
        <f t="shared" ref="D8:E8" si="2">SUM(D9:D14)-D15-D16</f>
        <v>17981691.920000002</v>
      </c>
      <c r="E8" s="51">
        <f t="shared" si="2"/>
        <v>24473593.32</v>
      </c>
      <c r="F8" s="52">
        <f t="shared" si="0"/>
        <v>136.10283964869529</v>
      </c>
    </row>
    <row r="9" spans="1:25" ht="12.75" customHeight="1" x14ac:dyDescent="0.2">
      <c r="A9" s="53">
        <v>6111</v>
      </c>
      <c r="B9" s="85" t="s">
        <v>64</v>
      </c>
      <c r="C9" s="50" t="s">
        <v>65</v>
      </c>
      <c r="D9" s="242">
        <v>16562205.470000001</v>
      </c>
      <c r="E9" s="242">
        <v>22820865.129999999</v>
      </c>
      <c r="F9" s="52">
        <f t="shared" si="0"/>
        <v>137.78880579242082</v>
      </c>
    </row>
    <row r="10" spans="1:25" ht="12.75" customHeight="1" x14ac:dyDescent="0.2">
      <c r="A10" s="53">
        <v>6112</v>
      </c>
      <c r="B10" s="85" t="s">
        <v>66</v>
      </c>
      <c r="C10" s="50" t="s">
        <v>67</v>
      </c>
      <c r="D10" s="242">
        <v>1349230.26</v>
      </c>
      <c r="E10" s="242">
        <v>1580836.33</v>
      </c>
      <c r="F10" s="52">
        <f t="shared" si="0"/>
        <v>117.16579273874277</v>
      </c>
    </row>
    <row r="11" spans="1:25" ht="12.75" customHeight="1" x14ac:dyDescent="0.2">
      <c r="A11" s="53">
        <v>6113</v>
      </c>
      <c r="B11" s="85" t="s">
        <v>68</v>
      </c>
      <c r="C11" s="50" t="s">
        <v>69</v>
      </c>
      <c r="D11" s="242">
        <v>496133.77</v>
      </c>
      <c r="E11" s="242">
        <v>626045.93999999994</v>
      </c>
      <c r="F11" s="52">
        <f t="shared" si="0"/>
        <v>126.18490775179443</v>
      </c>
    </row>
    <row r="12" spans="1:25" ht="12.75" customHeight="1" x14ac:dyDescent="0.2">
      <c r="A12" s="53">
        <v>6114</v>
      </c>
      <c r="B12" s="85" t="s">
        <v>70</v>
      </c>
      <c r="C12" s="50" t="s">
        <v>71</v>
      </c>
      <c r="D12" s="242">
        <v>648701.73</v>
      </c>
      <c r="E12" s="242">
        <v>821190.54</v>
      </c>
      <c r="F12" s="52">
        <f t="shared" si="0"/>
        <v>126.58984892795031</v>
      </c>
    </row>
    <row r="13" spans="1:25" ht="12.75" customHeight="1" x14ac:dyDescent="0.2">
      <c r="A13" s="53">
        <v>6115</v>
      </c>
      <c r="B13" s="85" t="s">
        <v>72</v>
      </c>
      <c r="C13" s="50" t="s">
        <v>73</v>
      </c>
      <c r="D13" s="242">
        <v>720976.05</v>
      </c>
      <c r="E13" s="242">
        <v>901301.24</v>
      </c>
      <c r="F13" s="52">
        <f t="shared" si="0"/>
        <v>125.01125938926818</v>
      </c>
    </row>
    <row r="14" spans="1:25" ht="12.75" customHeight="1" x14ac:dyDescent="0.2">
      <c r="A14" s="53">
        <v>6116</v>
      </c>
      <c r="B14" s="85" t="s">
        <v>74</v>
      </c>
      <c r="C14" s="50" t="s">
        <v>75</v>
      </c>
      <c r="D14" s="242">
        <v>4619.8900000000003</v>
      </c>
      <c r="E14" s="242">
        <v>24320.45</v>
      </c>
      <c r="F14" s="52">
        <f t="shared" si="0"/>
        <v>526.42920069525462</v>
      </c>
    </row>
    <row r="15" spans="1:25" ht="12.75" customHeight="1" x14ac:dyDescent="0.2">
      <c r="A15" s="53">
        <v>6117</v>
      </c>
      <c r="B15" s="85" t="s">
        <v>76</v>
      </c>
      <c r="C15" s="50" t="s">
        <v>77</v>
      </c>
      <c r="D15" s="242">
        <v>1800175.25</v>
      </c>
      <c r="E15" s="242">
        <v>2300966.31</v>
      </c>
      <c r="F15" s="52">
        <f t="shared" si="0"/>
        <v>127.81901706514407</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919269.2699999999</v>
      </c>
      <c r="E23" s="51">
        <f t="shared" si="4"/>
        <v>1083128.4099999999</v>
      </c>
      <c r="F23" s="52">
        <f t="shared" si="0"/>
        <v>117.82493392822759</v>
      </c>
    </row>
    <row r="24" spans="1:6" ht="12.75" customHeight="1" x14ac:dyDescent="0.2">
      <c r="A24" s="53">
        <v>6131</v>
      </c>
      <c r="B24" s="85" t="s">
        <v>94</v>
      </c>
      <c r="C24" s="50" t="s">
        <v>95</v>
      </c>
      <c r="D24" s="242">
        <v>4048.33</v>
      </c>
      <c r="E24" s="242">
        <v>5536.28</v>
      </c>
      <c r="F24" s="52">
        <f t="shared" si="0"/>
        <v>136.75466179881582</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915220.94</v>
      </c>
      <c r="E27" s="242">
        <v>1077592.1299999999</v>
      </c>
      <c r="F27" s="52">
        <f t="shared" si="0"/>
        <v>117.74120137592131</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172980.63999999998</v>
      </c>
      <c r="E29" s="51">
        <f t="shared" si="5"/>
        <v>190510.38999999998</v>
      </c>
      <c r="F29" s="52">
        <f t="shared" si="0"/>
        <v>110.1339375319689</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172863.84</v>
      </c>
      <c r="E31" s="242">
        <v>190500.53</v>
      </c>
      <c r="F31" s="52">
        <f t="shared" si="0"/>
        <v>110.2026485122626</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116.8</v>
      </c>
      <c r="E33" s="242">
        <v>9.86</v>
      </c>
      <c r="F33" s="52">
        <f t="shared" si="0"/>
        <v>8.4417808219178081</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32582376.18</v>
      </c>
      <c r="E50" s="51">
        <f>E51+E54+E59+E62+E65+E68+E71+E74+E77</f>
        <v>37185206.120000005</v>
      </c>
      <c r="F50" s="52">
        <f t="shared" si="0"/>
        <v>114.1267472776444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8768048.1400000006</v>
      </c>
      <c r="E59" s="51">
        <f t="shared" si="12"/>
        <v>6686944.6500000004</v>
      </c>
      <c r="F59" s="52">
        <f t="shared" si="0"/>
        <v>76.264917154070275</v>
      </c>
    </row>
    <row r="60" spans="1:6" ht="24" x14ac:dyDescent="0.2">
      <c r="A60" s="53">
        <v>6331</v>
      </c>
      <c r="B60" s="86" t="s">
        <v>166</v>
      </c>
      <c r="C60" s="50" t="s">
        <v>167</v>
      </c>
      <c r="D60" s="242">
        <v>1563429.6</v>
      </c>
      <c r="E60" s="242">
        <v>2556336.92</v>
      </c>
      <c r="F60" s="52">
        <f t="shared" si="0"/>
        <v>163.50828460712268</v>
      </c>
    </row>
    <row r="61" spans="1:6" ht="24" x14ac:dyDescent="0.2">
      <c r="A61" s="53">
        <v>6332</v>
      </c>
      <c r="B61" s="86" t="s">
        <v>168</v>
      </c>
      <c r="C61" s="50" t="s">
        <v>169</v>
      </c>
      <c r="D61" s="242">
        <v>7204618.54</v>
      </c>
      <c r="E61" s="242">
        <v>4130607.73</v>
      </c>
      <c r="F61" s="52">
        <f t="shared" si="0"/>
        <v>57.332774900806896</v>
      </c>
    </row>
    <row r="62" spans="1:6" ht="12.75" customHeight="1" x14ac:dyDescent="0.2">
      <c r="A62" s="53">
        <v>634</v>
      </c>
      <c r="B62" s="85" t="s">
        <v>170</v>
      </c>
      <c r="C62" s="50" t="s">
        <v>171</v>
      </c>
      <c r="D62" s="51">
        <f t="shared" ref="D62:E62" si="13">SUM(D63:D64)</f>
        <v>919171.39</v>
      </c>
      <c r="E62" s="51">
        <f t="shared" si="13"/>
        <v>936217.84000000008</v>
      </c>
      <c r="F62" s="52">
        <f t="shared" si="0"/>
        <v>101.85454532043256</v>
      </c>
    </row>
    <row r="63" spans="1:6" ht="12.75" customHeight="1" x14ac:dyDescent="0.2">
      <c r="A63" s="53">
        <v>6341</v>
      </c>
      <c r="B63" s="85" t="s">
        <v>172</v>
      </c>
      <c r="C63" s="50" t="s">
        <v>173</v>
      </c>
      <c r="D63" s="242">
        <v>822254.61</v>
      </c>
      <c r="E63" s="242">
        <v>378880.55</v>
      </c>
      <c r="F63" s="52">
        <f t="shared" si="0"/>
        <v>46.078251844644569</v>
      </c>
    </row>
    <row r="64" spans="1:6" ht="12.75" customHeight="1" x14ac:dyDescent="0.2">
      <c r="A64" s="53">
        <v>6342</v>
      </c>
      <c r="B64" s="85" t="s">
        <v>174</v>
      </c>
      <c r="C64" s="50" t="s">
        <v>175</v>
      </c>
      <c r="D64" s="242">
        <v>96916.78</v>
      </c>
      <c r="E64" s="242">
        <v>557337.29</v>
      </c>
      <c r="F64" s="52">
        <f t="shared" si="0"/>
        <v>575.0678984588634</v>
      </c>
    </row>
    <row r="65" spans="1:6" ht="12.75" customHeight="1" x14ac:dyDescent="0.2">
      <c r="A65" s="53">
        <v>635</v>
      </c>
      <c r="B65" s="85" t="s">
        <v>176</v>
      </c>
      <c r="C65" s="50" t="s">
        <v>177</v>
      </c>
      <c r="D65" s="51">
        <f t="shared" ref="D65:E65" si="14">SUM(D66:D67)</f>
        <v>1417504.95</v>
      </c>
      <c r="E65" s="51">
        <f t="shared" si="14"/>
        <v>1165695.79</v>
      </c>
      <c r="F65" s="52">
        <f t="shared" si="0"/>
        <v>82.235747395450019</v>
      </c>
    </row>
    <row r="66" spans="1:6" ht="12.75" customHeight="1" x14ac:dyDescent="0.2">
      <c r="A66" s="53">
        <v>6351</v>
      </c>
      <c r="B66" s="85" t="s">
        <v>178</v>
      </c>
      <c r="C66" s="50" t="s">
        <v>179</v>
      </c>
      <c r="D66" s="242">
        <v>1248180.95</v>
      </c>
      <c r="E66" s="242">
        <v>1006428.79</v>
      </c>
      <c r="F66" s="52">
        <f t="shared" si="0"/>
        <v>80.631641590107591</v>
      </c>
    </row>
    <row r="67" spans="1:6" ht="12.75" customHeight="1" x14ac:dyDescent="0.2">
      <c r="A67" s="53">
        <v>6352</v>
      </c>
      <c r="B67" s="85" t="s">
        <v>180</v>
      </c>
      <c r="C67" s="50" t="s">
        <v>181</v>
      </c>
      <c r="D67" s="242">
        <v>169324</v>
      </c>
      <c r="E67" s="242">
        <v>159267</v>
      </c>
      <c r="F67" s="52">
        <f t="shared" si="0"/>
        <v>94.060499397604588</v>
      </c>
    </row>
    <row r="68" spans="1:6" ht="24" x14ac:dyDescent="0.2">
      <c r="A68" s="53" t="s">
        <v>182</v>
      </c>
      <c r="B68" s="232" t="s">
        <v>183</v>
      </c>
      <c r="C68" s="50" t="s">
        <v>182</v>
      </c>
      <c r="D68" s="51">
        <f t="shared" ref="D68:E68" si="15">SUM(D69:D70)</f>
        <v>12003751.949999999</v>
      </c>
      <c r="E68" s="51">
        <f t="shared" si="15"/>
        <v>18729725.640000001</v>
      </c>
      <c r="F68" s="52">
        <f t="shared" si="0"/>
        <v>156.03226156301906</v>
      </c>
    </row>
    <row r="69" spans="1:6" ht="12.75" customHeight="1" x14ac:dyDescent="0.2">
      <c r="A69" s="53" t="s">
        <v>184</v>
      </c>
      <c r="B69" s="85" t="s">
        <v>185</v>
      </c>
      <c r="C69" s="50" t="s">
        <v>184</v>
      </c>
      <c r="D69" s="242">
        <v>10562097.83</v>
      </c>
      <c r="E69" s="242">
        <v>13030827.74</v>
      </c>
      <c r="F69" s="52">
        <f t="shared" si="0"/>
        <v>123.37348081541109</v>
      </c>
    </row>
    <row r="70" spans="1:6" ht="24" x14ac:dyDescent="0.2">
      <c r="A70" s="53" t="s">
        <v>186</v>
      </c>
      <c r="B70" s="85" t="s">
        <v>187</v>
      </c>
      <c r="C70" s="50" t="s">
        <v>186</v>
      </c>
      <c r="D70" s="242">
        <v>1441654.12</v>
      </c>
      <c r="E70" s="242">
        <v>5698897.9000000004</v>
      </c>
      <c r="F70" s="52">
        <f t="shared" si="0"/>
        <v>395.30271657670568</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9473899.75</v>
      </c>
      <c r="E74" s="51">
        <f t="shared" si="17"/>
        <v>9666622.1999999993</v>
      </c>
      <c r="F74" s="52">
        <f t="shared" si="0"/>
        <v>102.03424624585034</v>
      </c>
    </row>
    <row r="75" spans="1:6" ht="12.75" customHeight="1" x14ac:dyDescent="0.2">
      <c r="A75" s="53" t="s">
        <v>196</v>
      </c>
      <c r="B75" s="85" t="s">
        <v>197</v>
      </c>
      <c r="C75" s="50" t="s">
        <v>196</v>
      </c>
      <c r="D75" s="242">
        <v>1705702.28</v>
      </c>
      <c r="E75" s="242">
        <v>545720.93999999994</v>
      </c>
      <c r="F75" s="52">
        <f t="shared" si="0"/>
        <v>31.99391513975111</v>
      </c>
    </row>
    <row r="76" spans="1:6" ht="12.75" customHeight="1" x14ac:dyDescent="0.2">
      <c r="A76" s="53" t="s">
        <v>198</v>
      </c>
      <c r="B76" s="85" t="s">
        <v>199</v>
      </c>
      <c r="C76" s="50" t="s">
        <v>198</v>
      </c>
      <c r="D76" s="242">
        <v>7768197.4699999997</v>
      </c>
      <c r="E76" s="242">
        <v>9120901.2599999998</v>
      </c>
      <c r="F76" s="52">
        <f t="shared" si="0"/>
        <v>117.41335483841659</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2023570.24</v>
      </c>
      <c r="E82" s="51">
        <f t="shared" si="19"/>
        <v>2096597.4100000001</v>
      </c>
      <c r="F82" s="52">
        <f t="shared" si="0"/>
        <v>103.60882802862332</v>
      </c>
    </row>
    <row r="83" spans="1:6" ht="12.75" customHeight="1" x14ac:dyDescent="0.2">
      <c r="A83" s="53">
        <v>641</v>
      </c>
      <c r="B83" s="85" t="s">
        <v>212</v>
      </c>
      <c r="C83" s="50" t="s">
        <v>213</v>
      </c>
      <c r="D83" s="51">
        <f t="shared" ref="D83:E83" si="20">SUM(D84:D90)</f>
        <v>130482.66</v>
      </c>
      <c r="E83" s="51">
        <f t="shared" si="20"/>
        <v>131852.63</v>
      </c>
      <c r="F83" s="52">
        <f t="shared" si="0"/>
        <v>101.04992494788196</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106414.48</v>
      </c>
      <c r="E85" s="242">
        <v>46272.76</v>
      </c>
      <c r="F85" s="52">
        <f t="shared" si="0"/>
        <v>43.483518408397053</v>
      </c>
    </row>
    <row r="86" spans="1:6" ht="12.75" customHeight="1" x14ac:dyDescent="0.2">
      <c r="A86" s="53">
        <v>6414</v>
      </c>
      <c r="B86" s="85" t="s">
        <v>218</v>
      </c>
      <c r="C86" s="50" t="s">
        <v>219</v>
      </c>
      <c r="D86" s="242">
        <v>24068.18</v>
      </c>
      <c r="E86" s="242">
        <v>85544.67</v>
      </c>
      <c r="F86" s="52">
        <f t="shared" si="0"/>
        <v>355.42641778480964</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35.200000000000003</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1893087.58</v>
      </c>
      <c r="E91" s="51">
        <f t="shared" si="21"/>
        <v>1964744.78</v>
      </c>
      <c r="F91" s="52">
        <f t="shared" si="0"/>
        <v>103.78520258423542</v>
      </c>
    </row>
    <row r="92" spans="1:6" ht="12.75" customHeight="1" x14ac:dyDescent="0.2">
      <c r="A92" s="53">
        <v>6421</v>
      </c>
      <c r="B92" s="85" t="s">
        <v>230</v>
      </c>
      <c r="C92" s="50" t="s">
        <v>231</v>
      </c>
      <c r="D92" s="242">
        <v>26890</v>
      </c>
      <c r="E92" s="242">
        <v>29977.95</v>
      </c>
      <c r="F92" s="52">
        <f t="shared" si="0"/>
        <v>111.48363703979174</v>
      </c>
    </row>
    <row r="93" spans="1:6" ht="12.75" customHeight="1" x14ac:dyDescent="0.2">
      <c r="A93" s="53">
        <v>6422</v>
      </c>
      <c r="B93" s="85" t="s">
        <v>232</v>
      </c>
      <c r="C93" s="50" t="s">
        <v>233</v>
      </c>
      <c r="D93" s="242">
        <v>387047.67999999999</v>
      </c>
      <c r="E93" s="242">
        <v>815990.09</v>
      </c>
      <c r="F93" s="52">
        <f t="shared" si="0"/>
        <v>210.82417804442079</v>
      </c>
    </row>
    <row r="94" spans="1:6" ht="12.75" customHeight="1" x14ac:dyDescent="0.2">
      <c r="A94" s="53">
        <v>6423</v>
      </c>
      <c r="B94" s="85" t="s">
        <v>234</v>
      </c>
      <c r="C94" s="50" t="s">
        <v>235</v>
      </c>
      <c r="D94" s="242">
        <v>1458693.61</v>
      </c>
      <c r="E94" s="242">
        <v>1082537.8500000001</v>
      </c>
      <c r="F94" s="52">
        <f t="shared" si="0"/>
        <v>74.212832810037469</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3027.02</v>
      </c>
      <c r="E96" s="242">
        <v>18561.66</v>
      </c>
      <c r="F96" s="52">
        <f t="shared" si="0"/>
        <v>613.1991199265284</v>
      </c>
    </row>
    <row r="97" spans="1:6" ht="12.75" customHeight="1" x14ac:dyDescent="0.2">
      <c r="A97" s="53">
        <v>6429</v>
      </c>
      <c r="B97" s="85" t="s">
        <v>240</v>
      </c>
      <c r="C97" s="50" t="s">
        <v>241</v>
      </c>
      <c r="D97" s="242">
        <v>17429.27</v>
      </c>
      <c r="E97" s="242">
        <v>17677.23</v>
      </c>
      <c r="F97" s="52">
        <f t="shared" si="0"/>
        <v>101.42266428829205</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10367531.17</v>
      </c>
      <c r="E106" s="51">
        <f t="shared" si="23"/>
        <v>11181000.460000001</v>
      </c>
      <c r="F106" s="52">
        <f t="shared" si="0"/>
        <v>107.84631631833331</v>
      </c>
    </row>
    <row r="107" spans="1:6" ht="12.75" customHeight="1" x14ac:dyDescent="0.2">
      <c r="A107" s="53">
        <v>651</v>
      </c>
      <c r="B107" s="85" t="s">
        <v>260</v>
      </c>
      <c r="C107" s="50" t="s">
        <v>261</v>
      </c>
      <c r="D107" s="51">
        <f t="shared" ref="D107:E107" si="24">SUM(D108:D111)</f>
        <v>53228.79</v>
      </c>
      <c r="E107" s="51">
        <f t="shared" si="24"/>
        <v>51840.26</v>
      </c>
      <c r="F107" s="52">
        <f t="shared" si="0"/>
        <v>97.391392890952432</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44250.080000000002</v>
      </c>
      <c r="E109" s="242">
        <v>44497.93</v>
      </c>
      <c r="F109" s="52">
        <f t="shared" si="0"/>
        <v>100.56011198171846</v>
      </c>
    </row>
    <row r="110" spans="1:6" ht="12.75" customHeight="1" x14ac:dyDescent="0.2">
      <c r="A110" s="53">
        <v>6513</v>
      </c>
      <c r="B110" s="85" t="s">
        <v>266</v>
      </c>
      <c r="C110" s="50" t="s">
        <v>267</v>
      </c>
      <c r="D110" s="242">
        <v>5326.72</v>
      </c>
      <c r="E110" s="242">
        <v>1371.19</v>
      </c>
      <c r="F110" s="52">
        <f t="shared" si="0"/>
        <v>25.741732247987503</v>
      </c>
    </row>
    <row r="111" spans="1:6" ht="12.75" customHeight="1" x14ac:dyDescent="0.2">
      <c r="A111" s="53">
        <v>6514</v>
      </c>
      <c r="B111" s="85" t="s">
        <v>268</v>
      </c>
      <c r="C111" s="50" t="s">
        <v>269</v>
      </c>
      <c r="D111" s="242">
        <v>3651.99</v>
      </c>
      <c r="E111" s="242">
        <v>5971.14</v>
      </c>
      <c r="F111" s="52">
        <f t="shared" si="0"/>
        <v>163.50373358086964</v>
      </c>
    </row>
    <row r="112" spans="1:6" ht="12.75" customHeight="1" x14ac:dyDescent="0.2">
      <c r="A112" s="53">
        <v>652</v>
      </c>
      <c r="B112" s="85" t="s">
        <v>270</v>
      </c>
      <c r="C112" s="50" t="s">
        <v>271</v>
      </c>
      <c r="D112" s="51">
        <f t="shared" ref="D112:E112" si="25">SUM(D113:D119)</f>
        <v>2072441.79</v>
      </c>
      <c r="E112" s="51">
        <f t="shared" si="25"/>
        <v>1925449.9700000002</v>
      </c>
      <c r="F112" s="52">
        <f t="shared" si="0"/>
        <v>92.907312489582651</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3494.41</v>
      </c>
      <c r="E114" s="242">
        <v>3923.93</v>
      </c>
      <c r="F114" s="52">
        <f t="shared" si="0"/>
        <v>112.29163149143919</v>
      </c>
    </row>
    <row r="115" spans="1:6" ht="12.75" customHeight="1" x14ac:dyDescent="0.2">
      <c r="A115" s="53">
        <v>6524</v>
      </c>
      <c r="B115" s="85" t="s">
        <v>276</v>
      </c>
      <c r="C115" s="50" t="s">
        <v>277</v>
      </c>
      <c r="D115" s="242">
        <v>133759.48000000001</v>
      </c>
      <c r="E115" s="242">
        <v>102851.18</v>
      </c>
      <c r="F115" s="52">
        <f t="shared" si="0"/>
        <v>76.892628470146548</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1935187.9</v>
      </c>
      <c r="E117" s="242">
        <v>1818674.86</v>
      </c>
      <c r="F117" s="52">
        <f t="shared" si="0"/>
        <v>93.979238915249525</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8241860.5899999999</v>
      </c>
      <c r="E120" s="51">
        <f t="shared" si="26"/>
        <v>9203710.2300000004</v>
      </c>
      <c r="F120" s="52">
        <f t="shared" si="0"/>
        <v>111.67029737395741</v>
      </c>
    </row>
    <row r="121" spans="1:6" ht="12.75" customHeight="1" x14ac:dyDescent="0.2">
      <c r="A121" s="53">
        <v>6531</v>
      </c>
      <c r="B121" s="85" t="s">
        <v>288</v>
      </c>
      <c r="C121" s="50" t="s">
        <v>289</v>
      </c>
      <c r="D121" s="242">
        <v>138937.62</v>
      </c>
      <c r="E121" s="242">
        <v>1013085.67</v>
      </c>
      <c r="F121" s="52">
        <f t="shared" si="0"/>
        <v>729.16584435518621</v>
      </c>
    </row>
    <row r="122" spans="1:6" ht="12.75" customHeight="1" x14ac:dyDescent="0.2">
      <c r="A122" s="53">
        <v>6532</v>
      </c>
      <c r="B122" s="85" t="s">
        <v>290</v>
      </c>
      <c r="C122" s="50" t="s">
        <v>291</v>
      </c>
      <c r="D122" s="242">
        <v>8102922.9699999997</v>
      </c>
      <c r="E122" s="242">
        <v>8190624.5599999996</v>
      </c>
      <c r="F122" s="52">
        <f t="shared" si="0"/>
        <v>101.08234510342382</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635151.32000000007</v>
      </c>
      <c r="E124" s="51">
        <f t="shared" si="27"/>
        <v>709009.57</v>
      </c>
      <c r="F124" s="52">
        <f t="shared" si="0"/>
        <v>111.62844942209991</v>
      </c>
    </row>
    <row r="125" spans="1:6" ht="12.75" customHeight="1" x14ac:dyDescent="0.2">
      <c r="A125" s="53">
        <v>661</v>
      </c>
      <c r="B125" s="86" t="s">
        <v>296</v>
      </c>
      <c r="C125" s="50" t="s">
        <v>297</v>
      </c>
      <c r="D125" s="51">
        <f t="shared" ref="D125:E125" si="28">SUM(D126:D127)</f>
        <v>587376.41</v>
      </c>
      <c r="E125" s="51">
        <f t="shared" si="28"/>
        <v>673639.59</v>
      </c>
      <c r="F125" s="52">
        <f t="shared" si="0"/>
        <v>114.68618394123114</v>
      </c>
    </row>
    <row r="126" spans="1:6" ht="12.75" customHeight="1" x14ac:dyDescent="0.2">
      <c r="A126" s="53">
        <v>6614</v>
      </c>
      <c r="B126" s="86" t="s">
        <v>298</v>
      </c>
      <c r="C126" s="50" t="s">
        <v>299</v>
      </c>
      <c r="D126" s="242">
        <v>10619.78</v>
      </c>
      <c r="E126" s="242">
        <v>10258.24</v>
      </c>
      <c r="F126" s="52">
        <f t="shared" si="0"/>
        <v>96.595598025571135</v>
      </c>
    </row>
    <row r="127" spans="1:6" ht="12.75" customHeight="1" x14ac:dyDescent="0.2">
      <c r="A127" s="53">
        <v>6615</v>
      </c>
      <c r="B127" s="86" t="s">
        <v>300</v>
      </c>
      <c r="C127" s="50" t="s">
        <v>301</v>
      </c>
      <c r="D127" s="242">
        <v>576756.63</v>
      </c>
      <c r="E127" s="242">
        <v>663381.35</v>
      </c>
      <c r="F127" s="52">
        <f t="shared" si="0"/>
        <v>115.0192846504426</v>
      </c>
    </row>
    <row r="128" spans="1:6" ht="24" x14ac:dyDescent="0.2">
      <c r="A128" s="53">
        <v>663</v>
      </c>
      <c r="B128" s="231" t="s">
        <v>302</v>
      </c>
      <c r="C128" s="50" t="s">
        <v>303</v>
      </c>
      <c r="D128" s="51">
        <f t="shared" ref="D128:E128" si="29">SUM(D129:D132)</f>
        <v>47774.91</v>
      </c>
      <c r="E128" s="51">
        <f t="shared" si="29"/>
        <v>35369.979999999996</v>
      </c>
      <c r="F128" s="52">
        <f t="shared" si="0"/>
        <v>74.034634497479928</v>
      </c>
    </row>
    <row r="129" spans="1:6" ht="12.75" customHeight="1" x14ac:dyDescent="0.2">
      <c r="A129" s="53">
        <v>6631</v>
      </c>
      <c r="B129" s="86" t="s">
        <v>304</v>
      </c>
      <c r="C129" s="50" t="s">
        <v>305</v>
      </c>
      <c r="D129" s="242">
        <v>31466.87</v>
      </c>
      <c r="E129" s="242">
        <v>16830.61</v>
      </c>
      <c r="F129" s="52">
        <f t="shared" si="0"/>
        <v>53.4867624266411</v>
      </c>
    </row>
    <row r="130" spans="1:6" ht="12.75" customHeight="1" x14ac:dyDescent="0.2">
      <c r="A130" s="53">
        <v>6632</v>
      </c>
      <c r="B130" s="232" t="s">
        <v>306</v>
      </c>
      <c r="C130" s="50" t="s">
        <v>307</v>
      </c>
      <c r="D130" s="242">
        <v>16308.04</v>
      </c>
      <c r="E130" s="242">
        <v>18539.37</v>
      </c>
      <c r="F130" s="52">
        <f t="shared" si="0"/>
        <v>113.68239224333519</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303375.64</v>
      </c>
      <c r="E139" s="51">
        <f t="shared" si="33"/>
        <v>258459.22</v>
      </c>
      <c r="F139" s="52">
        <f t="shared" si="31"/>
        <v>85.194453977913327</v>
      </c>
    </row>
    <row r="140" spans="1:6" ht="12.75" customHeight="1" x14ac:dyDescent="0.2">
      <c r="A140" s="53">
        <v>681</v>
      </c>
      <c r="B140" s="85" t="s">
        <v>326</v>
      </c>
      <c r="C140" s="50" t="s">
        <v>327</v>
      </c>
      <c r="D140" s="51">
        <f t="shared" ref="D140:E140" si="34">SUM(D141:D149)</f>
        <v>89057.06</v>
      </c>
      <c r="E140" s="51">
        <f t="shared" si="34"/>
        <v>67184.549999999988</v>
      </c>
      <c r="F140" s="52">
        <f t="shared" si="31"/>
        <v>75.439892132078015</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39498.800000000003</v>
      </c>
      <c r="E145" s="242">
        <v>34057.96</v>
      </c>
      <c r="F145" s="52">
        <f t="shared" si="31"/>
        <v>86.225303047181171</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49558.26</v>
      </c>
      <c r="E149" s="242">
        <v>33126.589999999997</v>
      </c>
      <c r="F149" s="52">
        <f t="shared" si="31"/>
        <v>66.843730994590999</v>
      </c>
    </row>
    <row r="150" spans="1:6" ht="12.75" customHeight="1" x14ac:dyDescent="0.2">
      <c r="A150" s="53">
        <v>683</v>
      </c>
      <c r="B150" s="85" t="s">
        <v>346</v>
      </c>
      <c r="C150" s="50" t="s">
        <v>347</v>
      </c>
      <c r="D150" s="242">
        <v>214318.58</v>
      </c>
      <c r="E150" s="242">
        <v>191274.67</v>
      </c>
      <c r="F150" s="52">
        <f t="shared" si="31"/>
        <v>89.247824430341055</v>
      </c>
    </row>
    <row r="151" spans="1:6" ht="12.75" customHeight="1" x14ac:dyDescent="0.2">
      <c r="A151" s="53">
        <v>3</v>
      </c>
      <c r="B151" s="85" t="s">
        <v>348</v>
      </c>
      <c r="C151" s="50" t="s">
        <v>56</v>
      </c>
      <c r="D151" s="51">
        <f t="shared" ref="D151:E151" si="35">D152+D163+D196+D215+D224+D252+D263</f>
        <v>39916434.469999999</v>
      </c>
      <c r="E151" s="51">
        <f t="shared" si="35"/>
        <v>48117832.230000004</v>
      </c>
      <c r="F151" s="52">
        <f t="shared" si="31"/>
        <v>120.54641870922597</v>
      </c>
    </row>
    <row r="152" spans="1:6" ht="12.75" customHeight="1" x14ac:dyDescent="0.2">
      <c r="A152" s="53">
        <v>31</v>
      </c>
      <c r="B152" s="85" t="s">
        <v>349</v>
      </c>
      <c r="C152" s="50" t="s">
        <v>350</v>
      </c>
      <c r="D152" s="51">
        <f t="shared" ref="D152:E152" si="36">D153+D158+D159</f>
        <v>20873898.420000002</v>
      </c>
      <c r="E152" s="51">
        <f t="shared" si="36"/>
        <v>25934048.439999998</v>
      </c>
      <c r="F152" s="52">
        <f t="shared" si="31"/>
        <v>124.24151884897405</v>
      </c>
    </row>
    <row r="153" spans="1:6" ht="12.75" customHeight="1" x14ac:dyDescent="0.2">
      <c r="A153" s="53">
        <v>311</v>
      </c>
      <c r="B153" s="85" t="s">
        <v>351</v>
      </c>
      <c r="C153" s="50" t="s">
        <v>352</v>
      </c>
      <c r="D153" s="51">
        <f t="shared" ref="D153:E153" si="37">SUM(D154:D157)</f>
        <v>17211298.510000002</v>
      </c>
      <c r="E153" s="51">
        <f t="shared" si="37"/>
        <v>21523894.059999999</v>
      </c>
      <c r="F153" s="52">
        <f t="shared" si="31"/>
        <v>125.05677039704075</v>
      </c>
    </row>
    <row r="154" spans="1:6" ht="12.75" customHeight="1" x14ac:dyDescent="0.2">
      <c r="A154" s="53">
        <v>3111</v>
      </c>
      <c r="B154" s="85" t="s">
        <v>353</v>
      </c>
      <c r="C154" s="50" t="s">
        <v>354</v>
      </c>
      <c r="D154" s="242">
        <v>16938452.77</v>
      </c>
      <c r="E154" s="242">
        <v>21187435.07</v>
      </c>
      <c r="F154" s="52">
        <f t="shared" si="31"/>
        <v>125.08483128710226</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78189.960000000006</v>
      </c>
      <c r="E156" s="242">
        <v>96400.49</v>
      </c>
      <c r="F156" s="52">
        <f t="shared" si="31"/>
        <v>123.29011295056296</v>
      </c>
    </row>
    <row r="157" spans="1:6" ht="12.75" customHeight="1" x14ac:dyDescent="0.2">
      <c r="A157" s="53">
        <v>3114</v>
      </c>
      <c r="B157" s="85" t="s">
        <v>359</v>
      </c>
      <c r="C157" s="50" t="s">
        <v>360</v>
      </c>
      <c r="D157" s="242">
        <v>194655.78</v>
      </c>
      <c r="E157" s="242">
        <v>240058.5</v>
      </c>
      <c r="F157" s="52">
        <f t="shared" si="31"/>
        <v>123.32461948985024</v>
      </c>
    </row>
    <row r="158" spans="1:6" ht="12.75" customHeight="1" x14ac:dyDescent="0.2">
      <c r="A158" s="53">
        <v>312</v>
      </c>
      <c r="B158" s="85" t="s">
        <v>361</v>
      </c>
      <c r="C158" s="50" t="s">
        <v>362</v>
      </c>
      <c r="D158" s="242">
        <v>841536.47</v>
      </c>
      <c r="E158" s="242">
        <v>897494.14</v>
      </c>
      <c r="F158" s="52">
        <f t="shared" si="31"/>
        <v>106.64946463936376</v>
      </c>
    </row>
    <row r="159" spans="1:6" ht="12.75" customHeight="1" x14ac:dyDescent="0.2">
      <c r="A159" s="53">
        <v>313</v>
      </c>
      <c r="B159" s="85" t="s">
        <v>363</v>
      </c>
      <c r="C159" s="50" t="s">
        <v>364</v>
      </c>
      <c r="D159" s="51">
        <f t="shared" ref="D159:E159" si="38">SUM(D160:D162)</f>
        <v>2821063.44</v>
      </c>
      <c r="E159" s="51">
        <f t="shared" si="38"/>
        <v>3512660.24</v>
      </c>
      <c r="F159" s="52">
        <f t="shared" si="31"/>
        <v>124.5154642817958</v>
      </c>
    </row>
    <row r="160" spans="1:6" ht="12.75" customHeight="1" x14ac:dyDescent="0.2">
      <c r="A160" s="53">
        <v>3131</v>
      </c>
      <c r="B160" s="85" t="s">
        <v>142</v>
      </c>
      <c r="C160" s="50" t="s">
        <v>365</v>
      </c>
      <c r="D160" s="242">
        <v>77209.41</v>
      </c>
      <c r="E160" s="242">
        <v>102339.06</v>
      </c>
      <c r="F160" s="52">
        <f t="shared" si="31"/>
        <v>132.5473928631238</v>
      </c>
    </row>
    <row r="161" spans="1:6" ht="12.75" customHeight="1" x14ac:dyDescent="0.2">
      <c r="A161" s="53">
        <v>3132</v>
      </c>
      <c r="B161" s="85" t="s">
        <v>366</v>
      </c>
      <c r="C161" s="50" t="s">
        <v>367</v>
      </c>
      <c r="D161" s="242">
        <v>2743854.03</v>
      </c>
      <c r="E161" s="242">
        <v>3410321.18</v>
      </c>
      <c r="F161" s="52">
        <f t="shared" si="31"/>
        <v>124.28945354647749</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13979723.640000001</v>
      </c>
      <c r="E163" s="51">
        <f t="shared" si="39"/>
        <v>15568629.82</v>
      </c>
      <c r="F163" s="52">
        <f t="shared" si="31"/>
        <v>111.36579106223303</v>
      </c>
    </row>
    <row r="164" spans="1:6" ht="12.75" customHeight="1" x14ac:dyDescent="0.2">
      <c r="A164" s="53">
        <v>321</v>
      </c>
      <c r="B164" s="85" t="s">
        <v>372</v>
      </c>
      <c r="C164" s="50" t="s">
        <v>373</v>
      </c>
      <c r="D164" s="51">
        <f t="shared" ref="D164:E164" si="40">SUM(D165:D168)</f>
        <v>793975.83</v>
      </c>
      <c r="E164" s="51">
        <f t="shared" si="40"/>
        <v>765249.83</v>
      </c>
      <c r="F164" s="52">
        <f t="shared" si="31"/>
        <v>96.382005734355914</v>
      </c>
    </row>
    <row r="165" spans="1:6" ht="12.75" customHeight="1" x14ac:dyDescent="0.2">
      <c r="A165" s="53">
        <v>3211</v>
      </c>
      <c r="B165" s="85" t="s">
        <v>374</v>
      </c>
      <c r="C165" s="50" t="s">
        <v>375</v>
      </c>
      <c r="D165" s="242">
        <v>74889.83</v>
      </c>
      <c r="E165" s="242">
        <v>87591.8</v>
      </c>
      <c r="F165" s="52">
        <f t="shared" si="31"/>
        <v>116.96087439375948</v>
      </c>
    </row>
    <row r="166" spans="1:6" ht="12.75" customHeight="1" x14ac:dyDescent="0.2">
      <c r="A166" s="53">
        <v>3212</v>
      </c>
      <c r="B166" s="85" t="s">
        <v>376</v>
      </c>
      <c r="C166" s="50" t="s">
        <v>377</v>
      </c>
      <c r="D166" s="242">
        <v>659465.18000000005</v>
      </c>
      <c r="E166" s="242">
        <v>638736.81999999995</v>
      </c>
      <c r="F166" s="52">
        <f t="shared" si="31"/>
        <v>96.856792348005385</v>
      </c>
    </row>
    <row r="167" spans="1:6" ht="12.75" customHeight="1" x14ac:dyDescent="0.2">
      <c r="A167" s="53">
        <v>3213</v>
      </c>
      <c r="B167" s="85" t="s">
        <v>378</v>
      </c>
      <c r="C167" s="50" t="s">
        <v>379</v>
      </c>
      <c r="D167" s="242">
        <v>48026.62</v>
      </c>
      <c r="E167" s="242">
        <v>31372.48</v>
      </c>
      <c r="F167" s="52">
        <f t="shared" si="31"/>
        <v>65.323106227338073</v>
      </c>
    </row>
    <row r="168" spans="1:6" ht="12.75" customHeight="1" x14ac:dyDescent="0.2">
      <c r="A168" s="53">
        <v>3214</v>
      </c>
      <c r="B168" s="85" t="s">
        <v>380</v>
      </c>
      <c r="C168" s="50" t="s">
        <v>381</v>
      </c>
      <c r="D168" s="242">
        <v>11594.2</v>
      </c>
      <c r="E168" s="242">
        <v>7548.73</v>
      </c>
      <c r="F168" s="52">
        <f t="shared" si="31"/>
        <v>65.107812526953126</v>
      </c>
    </row>
    <row r="169" spans="1:6" ht="12.75" customHeight="1" x14ac:dyDescent="0.2">
      <c r="A169" s="53">
        <v>322</v>
      </c>
      <c r="B169" s="85" t="s">
        <v>382</v>
      </c>
      <c r="C169" s="50" t="s">
        <v>383</v>
      </c>
      <c r="D169" s="51">
        <f t="shared" ref="D169:E169" si="41">SUM(D170:D176)</f>
        <v>3197628.8400000003</v>
      </c>
      <c r="E169" s="51">
        <f t="shared" si="41"/>
        <v>3354177.27</v>
      </c>
      <c r="F169" s="52">
        <f t="shared" si="31"/>
        <v>104.89576613901193</v>
      </c>
    </row>
    <row r="170" spans="1:6" ht="12.75" customHeight="1" x14ac:dyDescent="0.2">
      <c r="A170" s="53">
        <v>3221</v>
      </c>
      <c r="B170" s="85" t="s">
        <v>384</v>
      </c>
      <c r="C170" s="50" t="s">
        <v>385</v>
      </c>
      <c r="D170" s="242">
        <v>361639.54</v>
      </c>
      <c r="E170" s="242">
        <v>475167.04</v>
      </c>
      <c r="F170" s="52">
        <f t="shared" si="31"/>
        <v>131.39244674407007</v>
      </c>
    </row>
    <row r="171" spans="1:6" ht="12.75" customHeight="1" x14ac:dyDescent="0.2">
      <c r="A171" s="53">
        <v>3222</v>
      </c>
      <c r="B171" s="85" t="s">
        <v>386</v>
      </c>
      <c r="C171" s="50" t="s">
        <v>387</v>
      </c>
      <c r="D171" s="242">
        <v>1073608.3999999999</v>
      </c>
      <c r="E171" s="242">
        <v>1122993.43</v>
      </c>
      <c r="F171" s="52">
        <f t="shared" si="31"/>
        <v>104.59991091723948</v>
      </c>
    </row>
    <row r="172" spans="1:6" ht="12.75" customHeight="1" x14ac:dyDescent="0.2">
      <c r="A172" s="53">
        <v>3223</v>
      </c>
      <c r="B172" s="85" t="s">
        <v>388</v>
      </c>
      <c r="C172" s="50" t="s">
        <v>389</v>
      </c>
      <c r="D172" s="242">
        <v>1449063.86</v>
      </c>
      <c r="E172" s="242">
        <v>1451395.07</v>
      </c>
      <c r="F172" s="52">
        <f t="shared" si="31"/>
        <v>100.16087696783771</v>
      </c>
    </row>
    <row r="173" spans="1:6" ht="12.75" customHeight="1" x14ac:dyDescent="0.2">
      <c r="A173" s="53">
        <v>3224</v>
      </c>
      <c r="B173" s="85" t="s">
        <v>390</v>
      </c>
      <c r="C173" s="50" t="s">
        <v>391</v>
      </c>
      <c r="D173" s="242">
        <v>128867.18</v>
      </c>
      <c r="E173" s="242">
        <v>158224.37</v>
      </c>
      <c r="F173" s="52">
        <f t="shared" si="31"/>
        <v>122.78096719428484</v>
      </c>
    </row>
    <row r="174" spans="1:6" ht="12.75" customHeight="1" x14ac:dyDescent="0.2">
      <c r="A174" s="53">
        <v>3225</v>
      </c>
      <c r="B174" s="85" t="s">
        <v>392</v>
      </c>
      <c r="C174" s="50" t="s">
        <v>393</v>
      </c>
      <c r="D174" s="242">
        <v>41965.97</v>
      </c>
      <c r="E174" s="242">
        <v>99067.6</v>
      </c>
      <c r="F174" s="52">
        <f t="shared" si="31"/>
        <v>236.06650817316984</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142483.89000000001</v>
      </c>
      <c r="E176" s="242">
        <v>47329.760000000002</v>
      </c>
      <c r="F176" s="52">
        <f t="shared" si="31"/>
        <v>33.217622006249265</v>
      </c>
    </row>
    <row r="177" spans="1:6" ht="12.75" customHeight="1" x14ac:dyDescent="0.2">
      <c r="A177" s="53">
        <v>323</v>
      </c>
      <c r="B177" s="85" t="s">
        <v>398</v>
      </c>
      <c r="C177" s="50" t="s">
        <v>399</v>
      </c>
      <c r="D177" s="51">
        <f t="shared" ref="D177:E177" si="42">SUM(D178:D186)</f>
        <v>9332233.8300000001</v>
      </c>
      <c r="E177" s="51">
        <f t="shared" si="42"/>
        <v>10890754.060000001</v>
      </c>
      <c r="F177" s="52">
        <f t="shared" si="31"/>
        <v>116.7003984082555</v>
      </c>
    </row>
    <row r="178" spans="1:6" ht="12.75" customHeight="1" x14ac:dyDescent="0.2">
      <c r="A178" s="53">
        <v>3231</v>
      </c>
      <c r="B178" s="85" t="s">
        <v>400</v>
      </c>
      <c r="C178" s="50" t="s">
        <v>401</v>
      </c>
      <c r="D178" s="242">
        <v>1320658.3999999999</v>
      </c>
      <c r="E178" s="242">
        <v>1270471.18</v>
      </c>
      <c r="F178" s="52">
        <f t="shared" si="31"/>
        <v>96.199833355847346</v>
      </c>
    </row>
    <row r="179" spans="1:6" ht="12.75" customHeight="1" x14ac:dyDescent="0.2">
      <c r="A179" s="53">
        <v>3232</v>
      </c>
      <c r="B179" s="85" t="s">
        <v>402</v>
      </c>
      <c r="C179" s="50" t="s">
        <v>403</v>
      </c>
      <c r="D179" s="242">
        <v>2372460.39</v>
      </c>
      <c r="E179" s="242">
        <v>2948746.64</v>
      </c>
      <c r="F179" s="52">
        <f t="shared" si="31"/>
        <v>124.29065844172007</v>
      </c>
    </row>
    <row r="180" spans="1:6" ht="12.75" customHeight="1" x14ac:dyDescent="0.2">
      <c r="A180" s="53">
        <v>3233</v>
      </c>
      <c r="B180" s="85" t="s">
        <v>404</v>
      </c>
      <c r="C180" s="50" t="s">
        <v>405</v>
      </c>
      <c r="D180" s="242">
        <v>177199.04</v>
      </c>
      <c r="E180" s="242">
        <v>239916.28</v>
      </c>
      <c r="F180" s="52">
        <f t="shared" si="31"/>
        <v>135.39366804696007</v>
      </c>
    </row>
    <row r="181" spans="1:6" ht="12.75" customHeight="1" x14ac:dyDescent="0.2">
      <c r="A181" s="53">
        <v>3234</v>
      </c>
      <c r="B181" s="85" t="s">
        <v>406</v>
      </c>
      <c r="C181" s="50" t="s">
        <v>407</v>
      </c>
      <c r="D181" s="242">
        <v>2604755</v>
      </c>
      <c r="E181" s="242">
        <v>3357163.83</v>
      </c>
      <c r="F181" s="52">
        <f t="shared" si="31"/>
        <v>128.8859731529453</v>
      </c>
    </row>
    <row r="182" spans="1:6" ht="12.75" customHeight="1" x14ac:dyDescent="0.2">
      <c r="A182" s="53">
        <v>3235</v>
      </c>
      <c r="B182" s="85" t="s">
        <v>408</v>
      </c>
      <c r="C182" s="50" t="s">
        <v>409</v>
      </c>
      <c r="D182" s="242">
        <v>497307.87</v>
      </c>
      <c r="E182" s="242">
        <v>395512.51</v>
      </c>
      <c r="F182" s="52">
        <f t="shared" si="31"/>
        <v>79.530716053216693</v>
      </c>
    </row>
    <row r="183" spans="1:6" ht="12.75" customHeight="1" x14ac:dyDescent="0.2">
      <c r="A183" s="53">
        <v>3236</v>
      </c>
      <c r="B183" s="85" t="s">
        <v>410</v>
      </c>
      <c r="C183" s="50" t="s">
        <v>411</v>
      </c>
      <c r="D183" s="242">
        <v>174877.3</v>
      </c>
      <c r="E183" s="242">
        <v>215710.98</v>
      </c>
      <c r="F183" s="52">
        <f t="shared" si="31"/>
        <v>123.34990304630733</v>
      </c>
    </row>
    <row r="184" spans="1:6" ht="12.75" customHeight="1" x14ac:dyDescent="0.2">
      <c r="A184" s="53">
        <v>3237</v>
      </c>
      <c r="B184" s="85" t="s">
        <v>412</v>
      </c>
      <c r="C184" s="50" t="s">
        <v>413</v>
      </c>
      <c r="D184" s="242">
        <v>836561.69</v>
      </c>
      <c r="E184" s="242">
        <v>976847.48</v>
      </c>
      <c r="F184" s="52">
        <f t="shared" si="31"/>
        <v>116.769329946247</v>
      </c>
    </row>
    <row r="185" spans="1:6" ht="12.75" customHeight="1" x14ac:dyDescent="0.2">
      <c r="A185" s="53">
        <v>3238</v>
      </c>
      <c r="B185" s="85" t="s">
        <v>414</v>
      </c>
      <c r="C185" s="50" t="s">
        <v>415</v>
      </c>
      <c r="D185" s="242">
        <v>149084.54</v>
      </c>
      <c r="E185" s="242">
        <v>179570.76</v>
      </c>
      <c r="F185" s="52">
        <f t="shared" si="31"/>
        <v>120.44894795932564</v>
      </c>
    </row>
    <row r="186" spans="1:6" ht="12.75" customHeight="1" x14ac:dyDescent="0.2">
      <c r="A186" s="53">
        <v>3239</v>
      </c>
      <c r="B186" s="85" t="s">
        <v>416</v>
      </c>
      <c r="C186" s="50" t="s">
        <v>417</v>
      </c>
      <c r="D186" s="242">
        <v>1199329.6000000001</v>
      </c>
      <c r="E186" s="242">
        <v>1306814.3999999999</v>
      </c>
      <c r="F186" s="52">
        <f t="shared" si="31"/>
        <v>108.96207347838325</v>
      </c>
    </row>
    <row r="187" spans="1:6" ht="12.75" customHeight="1" x14ac:dyDescent="0.2">
      <c r="A187" s="53">
        <v>324</v>
      </c>
      <c r="B187" s="85" t="s">
        <v>418</v>
      </c>
      <c r="C187" s="50" t="s">
        <v>419</v>
      </c>
      <c r="D187" s="242">
        <v>14821.85</v>
      </c>
      <c r="E187" s="242">
        <v>2251.5100000000002</v>
      </c>
      <c r="F187" s="52">
        <f t="shared" si="31"/>
        <v>15.190478921322237</v>
      </c>
    </row>
    <row r="188" spans="1:6" ht="12.75" customHeight="1" x14ac:dyDescent="0.2">
      <c r="A188" s="53">
        <v>329</v>
      </c>
      <c r="B188" s="85" t="s">
        <v>420</v>
      </c>
      <c r="C188" s="50" t="s">
        <v>421</v>
      </c>
      <c r="D188" s="51">
        <f t="shared" ref="D188:E188" si="43">SUM(D189:D195)</f>
        <v>641063.29</v>
      </c>
      <c r="E188" s="51">
        <f t="shared" si="43"/>
        <v>556197.15</v>
      </c>
      <c r="F188" s="52">
        <f t="shared" si="31"/>
        <v>86.761659679499033</v>
      </c>
    </row>
    <row r="189" spans="1:6" ht="12.75" customHeight="1" x14ac:dyDescent="0.2">
      <c r="A189" s="53">
        <v>3291</v>
      </c>
      <c r="B189" s="232" t="s">
        <v>422</v>
      </c>
      <c r="C189" s="50" t="s">
        <v>423</v>
      </c>
      <c r="D189" s="242">
        <v>210558.86</v>
      </c>
      <c r="E189" s="242">
        <v>130285.35</v>
      </c>
      <c r="F189" s="52">
        <f t="shared" si="31"/>
        <v>61.875976152226521</v>
      </c>
    </row>
    <row r="190" spans="1:6" ht="12.75" customHeight="1" x14ac:dyDescent="0.2">
      <c r="A190" s="53">
        <v>3292</v>
      </c>
      <c r="B190" s="85" t="s">
        <v>424</v>
      </c>
      <c r="C190" s="50" t="s">
        <v>425</v>
      </c>
      <c r="D190" s="242">
        <v>49260.87</v>
      </c>
      <c r="E190" s="242">
        <v>100136</v>
      </c>
      <c r="F190" s="52">
        <f t="shared" si="31"/>
        <v>203.2769620187382</v>
      </c>
    </row>
    <row r="191" spans="1:6" ht="12.75" customHeight="1" x14ac:dyDescent="0.2">
      <c r="A191" s="53">
        <v>3293</v>
      </c>
      <c r="B191" s="85" t="s">
        <v>426</v>
      </c>
      <c r="C191" s="50" t="s">
        <v>427</v>
      </c>
      <c r="D191" s="242">
        <v>40115.96</v>
      </c>
      <c r="E191" s="242">
        <v>47534.74</v>
      </c>
      <c r="F191" s="52">
        <f t="shared" si="31"/>
        <v>118.49333781367815</v>
      </c>
    </row>
    <row r="192" spans="1:6" ht="12.75" customHeight="1" x14ac:dyDescent="0.2">
      <c r="A192" s="53">
        <v>3294</v>
      </c>
      <c r="B192" s="85" t="s">
        <v>428</v>
      </c>
      <c r="C192" s="50" t="s">
        <v>429</v>
      </c>
      <c r="D192" s="242">
        <v>12840.14</v>
      </c>
      <c r="E192" s="242">
        <v>20584.86</v>
      </c>
      <c r="F192" s="52">
        <f t="shared" si="31"/>
        <v>160.31647630010266</v>
      </c>
    </row>
    <row r="193" spans="1:6" ht="12.75" customHeight="1" x14ac:dyDescent="0.2">
      <c r="A193" s="53">
        <v>3295</v>
      </c>
      <c r="B193" s="85" t="s">
        <v>430</v>
      </c>
      <c r="C193" s="50" t="s">
        <v>431</v>
      </c>
      <c r="D193" s="242">
        <v>48461.64</v>
      </c>
      <c r="E193" s="242">
        <v>45403.08</v>
      </c>
      <c r="F193" s="52">
        <f t="shared" si="31"/>
        <v>93.688698937964134</v>
      </c>
    </row>
    <row r="194" spans="1:6" ht="12.75" customHeight="1" x14ac:dyDescent="0.2">
      <c r="A194" s="53" t="s">
        <v>432</v>
      </c>
      <c r="B194" s="85" t="s">
        <v>433</v>
      </c>
      <c r="C194" s="50" t="s">
        <v>432</v>
      </c>
      <c r="D194" s="242">
        <v>33649</v>
      </c>
      <c r="E194" s="242">
        <v>14917.04</v>
      </c>
      <c r="F194" s="52">
        <f t="shared" si="31"/>
        <v>44.331302564712175</v>
      </c>
    </row>
    <row r="195" spans="1:6" ht="12.75" customHeight="1" x14ac:dyDescent="0.2">
      <c r="A195" s="53">
        <v>3299</v>
      </c>
      <c r="B195" s="85" t="s">
        <v>434</v>
      </c>
      <c r="C195" s="50" t="s">
        <v>435</v>
      </c>
      <c r="D195" s="242">
        <v>246176.82</v>
      </c>
      <c r="E195" s="242">
        <v>197336.08</v>
      </c>
      <c r="F195" s="52">
        <f t="shared" si="31"/>
        <v>80.160301038903654</v>
      </c>
    </row>
    <row r="196" spans="1:6" ht="12.75" customHeight="1" x14ac:dyDescent="0.2">
      <c r="A196" s="53">
        <v>34</v>
      </c>
      <c r="B196" s="232" t="s">
        <v>436</v>
      </c>
      <c r="C196" s="50" t="s">
        <v>437</v>
      </c>
      <c r="D196" s="51">
        <f t="shared" ref="D196:E196" si="44">D197+D202+D210</f>
        <v>310863.34999999998</v>
      </c>
      <c r="E196" s="51">
        <f t="shared" si="44"/>
        <v>264237.57</v>
      </c>
      <c r="F196" s="52">
        <f t="shared" si="31"/>
        <v>85.001197471493512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256393.65</v>
      </c>
      <c r="E202" s="51">
        <f t="shared" si="46"/>
        <v>207119.03</v>
      </c>
      <c r="F202" s="52">
        <f t="shared" si="31"/>
        <v>80.781653523790467</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256393.65</v>
      </c>
      <c r="E205" s="242">
        <v>206445.69</v>
      </c>
      <c r="F205" s="52">
        <f t="shared" si="31"/>
        <v>80.519033915231518</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673.34</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54469.7</v>
      </c>
      <c r="E210" s="51">
        <f t="shared" si="47"/>
        <v>57118.54</v>
      </c>
      <c r="F210" s="52">
        <f t="shared" si="31"/>
        <v>104.86296050831932</v>
      </c>
    </row>
    <row r="211" spans="1:6" ht="12.75" customHeight="1" x14ac:dyDescent="0.2">
      <c r="A211" s="53">
        <v>3431</v>
      </c>
      <c r="B211" s="232" t="s">
        <v>466</v>
      </c>
      <c r="C211" s="50" t="s">
        <v>467</v>
      </c>
      <c r="D211" s="242">
        <v>44037.4</v>
      </c>
      <c r="E211" s="242">
        <v>51627.48</v>
      </c>
      <c r="F211" s="52">
        <f t="shared" si="31"/>
        <v>117.23553161630795</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5045.53</v>
      </c>
      <c r="E213" s="242">
        <v>5487.43</v>
      </c>
      <c r="F213" s="52">
        <f t="shared" si="31"/>
        <v>108.75824739918305</v>
      </c>
    </row>
    <row r="214" spans="1:6" ht="12.75" customHeight="1" x14ac:dyDescent="0.2">
      <c r="A214" s="53">
        <v>3434</v>
      </c>
      <c r="B214" s="85" t="s">
        <v>472</v>
      </c>
      <c r="C214" s="50" t="s">
        <v>473</v>
      </c>
      <c r="D214" s="242">
        <v>5386.77</v>
      </c>
      <c r="E214" s="242">
        <v>3.63</v>
      </c>
      <c r="F214" s="52">
        <f t="shared" si="31"/>
        <v>6.7387321159061916E-2</v>
      </c>
    </row>
    <row r="215" spans="1:6" ht="12.75" customHeight="1" x14ac:dyDescent="0.2">
      <c r="A215" s="53">
        <v>35</v>
      </c>
      <c r="B215" s="85" t="s">
        <v>474</v>
      </c>
      <c r="C215" s="50" t="s">
        <v>475</v>
      </c>
      <c r="D215" s="51">
        <f t="shared" ref="D215:E215" si="48">D216+D219+D223</f>
        <v>1276433.26</v>
      </c>
      <c r="E215" s="51">
        <f t="shared" si="48"/>
        <v>1979390.74</v>
      </c>
      <c r="F215" s="52">
        <f t="shared" si="31"/>
        <v>155.07201214734877</v>
      </c>
    </row>
    <row r="216" spans="1:6" ht="12.75" customHeight="1" x14ac:dyDescent="0.2">
      <c r="A216" s="53">
        <v>351</v>
      </c>
      <c r="B216" s="85" t="s">
        <v>476</v>
      </c>
      <c r="C216" s="50" t="s">
        <v>477</v>
      </c>
      <c r="D216" s="51">
        <f t="shared" ref="D216:E216" si="49">SUM(D217:D218)</f>
        <v>1164060</v>
      </c>
      <c r="E216" s="51">
        <f t="shared" si="49"/>
        <v>1882129</v>
      </c>
      <c r="F216" s="52">
        <f t="shared" si="31"/>
        <v>161.68659691081214</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1164060</v>
      </c>
      <c r="E218" s="242">
        <v>1882129</v>
      </c>
      <c r="F218" s="52">
        <f t="shared" si="31"/>
        <v>161.68659691081214</v>
      </c>
    </row>
    <row r="219" spans="1:6" ht="24" x14ac:dyDescent="0.2">
      <c r="A219" s="53">
        <v>352</v>
      </c>
      <c r="B219" s="85" t="s">
        <v>482</v>
      </c>
      <c r="C219" s="50" t="s">
        <v>483</v>
      </c>
      <c r="D219" s="51">
        <f t="shared" ref="D219:E219" si="50">SUM(D220:D222)</f>
        <v>112373.26</v>
      </c>
      <c r="E219" s="51">
        <f t="shared" si="50"/>
        <v>97261.74</v>
      </c>
      <c r="F219" s="52">
        <f t="shared" si="31"/>
        <v>86.552387996930946</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112373.26</v>
      </c>
      <c r="E222" s="242">
        <v>97261.74</v>
      </c>
      <c r="F222" s="52">
        <f t="shared" si="31"/>
        <v>86.552387996930946</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7936</v>
      </c>
      <c r="E224" s="51">
        <f t="shared" si="51"/>
        <v>6636</v>
      </c>
      <c r="F224" s="52">
        <f t="shared" ref="F224:F235" si="52">IF(D224&lt;&gt;0,IF(E224/D224&gt;=100,"&gt;&gt;100",E224/D224*100),"-")</f>
        <v>83.618951612903231</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7936</v>
      </c>
      <c r="E231" s="51">
        <f t="shared" si="55"/>
        <v>6636</v>
      </c>
      <c r="F231" s="52">
        <f t="shared" si="52"/>
        <v>83.618951612903231</v>
      </c>
    </row>
    <row r="232" spans="1:6" ht="12.75" customHeight="1" x14ac:dyDescent="0.2">
      <c r="A232" s="53">
        <v>3631</v>
      </c>
      <c r="B232" s="85" t="s">
        <v>508</v>
      </c>
      <c r="C232" s="50" t="s">
        <v>509</v>
      </c>
      <c r="D232" s="242">
        <v>7936</v>
      </c>
      <c r="E232" s="242">
        <v>6636</v>
      </c>
      <c r="F232" s="52">
        <f t="shared" si="52"/>
        <v>83.618951612903231</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1557675.54</v>
      </c>
      <c r="E252" s="51">
        <f t="shared" si="63"/>
        <v>1790966.02</v>
      </c>
      <c r="F252" s="52">
        <f t="shared" ref="F252:F258" si="64">IF(D252&lt;&gt;0,IF(E252/D252&gt;=100,"&gt;&gt;100",E252/D252*100),"-")</f>
        <v>114.97683400742109</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1557675.54</v>
      </c>
      <c r="E259" s="51">
        <f t="shared" si="66"/>
        <v>1790966.02</v>
      </c>
      <c r="F259" s="52">
        <f t="shared" ref="F259:F262" si="67">IF(D259&lt;&gt;0,IF(E259/D259&gt;=100,"&gt;&gt;100",E259/D259*100),"-")</f>
        <v>114.97683400742109</v>
      </c>
    </row>
    <row r="260" spans="1:6" ht="12.75" customHeight="1" x14ac:dyDescent="0.2">
      <c r="A260" s="53">
        <v>3721</v>
      </c>
      <c r="B260" s="85" t="s">
        <v>560</v>
      </c>
      <c r="C260" s="50" t="s">
        <v>561</v>
      </c>
      <c r="D260" s="242">
        <v>1092703.74</v>
      </c>
      <c r="E260" s="242">
        <v>1259024.6100000001</v>
      </c>
      <c r="F260" s="52">
        <f t="shared" si="67"/>
        <v>115.22103969370509</v>
      </c>
    </row>
    <row r="261" spans="1:6" ht="12.75" customHeight="1" x14ac:dyDescent="0.2">
      <c r="A261" s="53">
        <v>3722</v>
      </c>
      <c r="B261" s="85" t="s">
        <v>562</v>
      </c>
      <c r="C261" s="50" t="s">
        <v>563</v>
      </c>
      <c r="D261" s="242">
        <v>464971.8</v>
      </c>
      <c r="E261" s="242">
        <v>531941.41</v>
      </c>
      <c r="F261" s="52">
        <f t="shared" si="67"/>
        <v>114.40294013529424</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1909904.26</v>
      </c>
      <c r="E263" s="51">
        <f t="shared" si="68"/>
        <v>2573923.64</v>
      </c>
      <c r="F263" s="52">
        <f t="shared" ref="F263:F267" si="69">IF(D263&lt;&gt;0,IF(E263/D263&gt;=100,"&gt;&gt;100",E263/D263*100),"-")</f>
        <v>134.76715529185742</v>
      </c>
    </row>
    <row r="264" spans="1:6" ht="12.75" customHeight="1" x14ac:dyDescent="0.2">
      <c r="A264" s="53">
        <v>381</v>
      </c>
      <c r="B264" s="85" t="s">
        <v>568</v>
      </c>
      <c r="C264" s="50" t="s">
        <v>569</v>
      </c>
      <c r="D264" s="51">
        <f t="shared" ref="D264:E264" si="70">SUM(D265:D267)</f>
        <v>1786968.27</v>
      </c>
      <c r="E264" s="51">
        <f t="shared" si="70"/>
        <v>2466212.39</v>
      </c>
      <c r="F264" s="52">
        <f t="shared" si="69"/>
        <v>138.0109782251478</v>
      </c>
    </row>
    <row r="265" spans="1:6" ht="12.75" customHeight="1" x14ac:dyDescent="0.2">
      <c r="A265" s="53">
        <v>3811</v>
      </c>
      <c r="B265" s="85" t="s">
        <v>570</v>
      </c>
      <c r="C265" s="50" t="s">
        <v>571</v>
      </c>
      <c r="D265" s="242">
        <v>1778913.24</v>
      </c>
      <c r="E265" s="242">
        <v>2443738.16</v>
      </c>
      <c r="F265" s="52">
        <f t="shared" si="69"/>
        <v>137.37253200723831</v>
      </c>
    </row>
    <row r="266" spans="1:6" ht="12.75" customHeight="1" x14ac:dyDescent="0.2">
      <c r="A266" s="53">
        <v>3812</v>
      </c>
      <c r="B266" s="85" t="s">
        <v>572</v>
      </c>
      <c r="C266" s="50" t="s">
        <v>573</v>
      </c>
      <c r="D266" s="242">
        <v>8055.03</v>
      </c>
      <c r="E266" s="242">
        <v>22474.23</v>
      </c>
      <c r="F266" s="52">
        <f t="shared" si="69"/>
        <v>279.0086442881032</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122935.98999999999</v>
      </c>
      <c r="E273" s="51">
        <f t="shared" si="73"/>
        <v>107711.25</v>
      </c>
      <c r="F273" s="52">
        <f t="shared" ref="F273:F284" si="74">IF(D273&lt;&gt;0,IF(E273/D273&gt;=100,"&gt;&gt;100",E273/D273*100),"-")</f>
        <v>87.615717740590043</v>
      </c>
    </row>
    <row r="274" spans="1:6" ht="12.75" customHeight="1" x14ac:dyDescent="0.2">
      <c r="A274" s="53">
        <v>3831</v>
      </c>
      <c r="B274" s="85" t="s">
        <v>588</v>
      </c>
      <c r="C274" s="50" t="s">
        <v>589</v>
      </c>
      <c r="D274" s="242">
        <v>26559.59</v>
      </c>
      <c r="E274" s="242">
        <v>29085.97</v>
      </c>
      <c r="F274" s="52">
        <f t="shared" si="74"/>
        <v>109.51211972775184</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96376.4</v>
      </c>
      <c r="E277" s="242">
        <v>78625.279999999999</v>
      </c>
      <c r="F277" s="52">
        <f t="shared" si="74"/>
        <v>81.581466002050291</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39916434.469999999</v>
      </c>
      <c r="E289" s="51">
        <f t="shared" si="79"/>
        <v>48117832.230000004</v>
      </c>
      <c r="F289" s="52">
        <f t="shared" si="76"/>
        <v>120.54641870922597</v>
      </c>
    </row>
    <row r="290" spans="1:6" ht="12.75" customHeight="1" x14ac:dyDescent="0.2">
      <c r="A290" s="53" t="s">
        <v>609</v>
      </c>
      <c r="B290" s="85" t="s">
        <v>620</v>
      </c>
      <c r="C290" s="50" t="s">
        <v>621</v>
      </c>
      <c r="D290" s="51">
        <f>IF(D6&gt;=D289,D6-D289,0)</f>
        <v>25069511.910000011</v>
      </c>
      <c r="E290" s="51">
        <f>IF(E6&gt;=E289,E6-E289,0)</f>
        <v>29059672.670000002</v>
      </c>
      <c r="F290" s="52">
        <f t="shared" si="76"/>
        <v>115.91638789907333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16190663.85</v>
      </c>
      <c r="E292" s="242">
        <v>21350353.219999999</v>
      </c>
      <c r="F292" s="52">
        <f t="shared" si="76"/>
        <v>131.86830026120268</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2502967.27</v>
      </c>
      <c r="E294" s="242">
        <v>3240911.82</v>
      </c>
      <c r="F294" s="52">
        <f t="shared" si="76"/>
        <v>129.48278864229815</v>
      </c>
    </row>
    <row r="295" spans="1:6" ht="24" x14ac:dyDescent="0.2">
      <c r="A295" s="53">
        <v>9661</v>
      </c>
      <c r="B295" s="85" t="s">
        <v>630</v>
      </c>
      <c r="C295" s="50" t="s">
        <v>631</v>
      </c>
      <c r="D295" s="242">
        <v>117470.32</v>
      </c>
      <c r="E295" s="242">
        <v>107703.17</v>
      </c>
      <c r="F295" s="52">
        <f t="shared" si="76"/>
        <v>91.685431690319732</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1434774.69</v>
      </c>
      <c r="E298" s="51">
        <f t="shared" si="80"/>
        <v>2746714.1700000004</v>
      </c>
      <c r="F298" s="52">
        <f t="shared" ref="F298:F418" si="81">IF(D298&lt;&gt;0,IF(E298/D298&gt;=100,"&gt;&gt;100",E298/D298*100),"-")</f>
        <v>191.43871084037596</v>
      </c>
    </row>
    <row r="299" spans="1:6" ht="12.75" customHeight="1" x14ac:dyDescent="0.2">
      <c r="A299" s="53">
        <v>71</v>
      </c>
      <c r="B299" s="85" t="s">
        <v>637</v>
      </c>
      <c r="C299" s="50" t="s">
        <v>638</v>
      </c>
      <c r="D299" s="51">
        <f t="shared" ref="D299:E299" si="82">D300+D304</f>
        <v>1227161.76</v>
      </c>
      <c r="E299" s="51">
        <f t="shared" si="82"/>
        <v>2479602.66</v>
      </c>
      <c r="F299" s="52">
        <f t="shared" si="81"/>
        <v>202.05996803550988</v>
      </c>
    </row>
    <row r="300" spans="1:6" ht="24" x14ac:dyDescent="0.2">
      <c r="A300" s="53">
        <v>711</v>
      </c>
      <c r="B300" s="85" t="s">
        <v>639</v>
      </c>
      <c r="C300" s="50" t="s">
        <v>640</v>
      </c>
      <c r="D300" s="51">
        <f t="shared" ref="D300:E300" si="83">SUM(D301:D303)</f>
        <v>1227161.76</v>
      </c>
      <c r="E300" s="51">
        <f t="shared" si="83"/>
        <v>2479602.66</v>
      </c>
      <c r="F300" s="52">
        <f t="shared" si="81"/>
        <v>202.05996803550988</v>
      </c>
    </row>
    <row r="301" spans="1:6" ht="12.75" customHeight="1" x14ac:dyDescent="0.2">
      <c r="A301" s="53">
        <v>7111</v>
      </c>
      <c r="B301" s="85" t="s">
        <v>641</v>
      </c>
      <c r="C301" s="50" t="s">
        <v>642</v>
      </c>
      <c r="D301" s="242">
        <v>1227161.76</v>
      </c>
      <c r="E301" s="242">
        <v>2479602.66</v>
      </c>
      <c r="F301" s="52">
        <f t="shared" si="81"/>
        <v>202.05996803550988</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207612.93</v>
      </c>
      <c r="E311" s="51">
        <f t="shared" si="85"/>
        <v>267111.51000000007</v>
      </c>
      <c r="F311" s="52">
        <f t="shared" si="81"/>
        <v>128.65841737313764</v>
      </c>
    </row>
    <row r="312" spans="1:6" ht="12.75" customHeight="1" x14ac:dyDescent="0.2">
      <c r="A312" s="53">
        <v>721</v>
      </c>
      <c r="B312" s="85" t="s">
        <v>663</v>
      </c>
      <c r="C312" s="50" t="s">
        <v>664</v>
      </c>
      <c r="D312" s="51">
        <f t="shared" ref="D312:E312" si="86">SUM(D313:D316)</f>
        <v>205024.69</v>
      </c>
      <c r="E312" s="51">
        <f t="shared" si="86"/>
        <v>263583.17000000004</v>
      </c>
      <c r="F312" s="52">
        <f t="shared" si="81"/>
        <v>128.56167225518061</v>
      </c>
    </row>
    <row r="313" spans="1:6" ht="12.75" customHeight="1" x14ac:dyDescent="0.2">
      <c r="A313" s="53">
        <v>7211</v>
      </c>
      <c r="B313" s="85" t="s">
        <v>665</v>
      </c>
      <c r="C313" s="50" t="s">
        <v>666</v>
      </c>
      <c r="D313" s="242">
        <v>194114.99</v>
      </c>
      <c r="E313" s="242">
        <v>142599.17000000001</v>
      </c>
      <c r="F313" s="52">
        <f t="shared" si="81"/>
        <v>73.461184012630881</v>
      </c>
    </row>
    <row r="314" spans="1:6" ht="12.75" customHeight="1" x14ac:dyDescent="0.2">
      <c r="A314" s="53">
        <v>7212</v>
      </c>
      <c r="B314" s="85" t="s">
        <v>667</v>
      </c>
      <c r="C314" s="50" t="s">
        <v>668</v>
      </c>
      <c r="D314" s="242">
        <v>10909.7</v>
      </c>
      <c r="E314" s="242">
        <v>120984</v>
      </c>
      <c r="F314" s="52">
        <f t="shared" si="81"/>
        <v>1108.9580831736894</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773</v>
      </c>
      <c r="F326" s="52" t="str">
        <f t="shared" si="81"/>
        <v>-</v>
      </c>
    </row>
    <row r="327" spans="1:6" ht="12.75" customHeight="1" x14ac:dyDescent="0.2">
      <c r="A327" s="53">
        <v>7231</v>
      </c>
      <c r="B327" s="85" t="s">
        <v>693</v>
      </c>
      <c r="C327" s="50" t="s">
        <v>694</v>
      </c>
      <c r="D327" s="242">
        <v>0</v>
      </c>
      <c r="E327" s="242">
        <v>773</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2588.2399999999998</v>
      </c>
      <c r="E331" s="51">
        <f t="shared" si="89"/>
        <v>2755.34</v>
      </c>
      <c r="F331" s="52">
        <f t="shared" si="81"/>
        <v>106.45612462522797</v>
      </c>
    </row>
    <row r="332" spans="1:6" ht="12.75" customHeight="1" x14ac:dyDescent="0.2">
      <c r="A332" s="53">
        <v>7241</v>
      </c>
      <c r="B332" s="85" t="s">
        <v>703</v>
      </c>
      <c r="C332" s="50" t="s">
        <v>704</v>
      </c>
      <c r="D332" s="242">
        <v>2588.2399999999998</v>
      </c>
      <c r="E332" s="242">
        <v>2755.34</v>
      </c>
      <c r="F332" s="52">
        <f t="shared" si="81"/>
        <v>106.45612462522797</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28565210.91</v>
      </c>
      <c r="E350" s="51">
        <f t="shared" si="95"/>
        <v>33615888.920000002</v>
      </c>
      <c r="F350" s="52">
        <f t="shared" si="81"/>
        <v>117.68122078955795</v>
      </c>
    </row>
    <row r="351" spans="1:6" ht="12.75" customHeight="1" x14ac:dyDescent="0.2">
      <c r="A351" s="53">
        <v>41</v>
      </c>
      <c r="B351" s="85" t="s">
        <v>741</v>
      </c>
      <c r="C351" s="50" t="s">
        <v>742</v>
      </c>
      <c r="D351" s="51">
        <f t="shared" ref="D351:E351" si="96">D352+D356</f>
        <v>453318.98</v>
      </c>
      <c r="E351" s="51">
        <f t="shared" si="96"/>
        <v>173455.04</v>
      </c>
      <c r="F351" s="52">
        <f t="shared" si="81"/>
        <v>38.263352661739425</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453318.98</v>
      </c>
      <c r="E356" s="51">
        <f t="shared" si="98"/>
        <v>173455.04</v>
      </c>
      <c r="F356" s="52">
        <f t="shared" si="81"/>
        <v>38.263352661739425</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35489.42</v>
      </c>
      <c r="E360" s="242">
        <v>123892.24</v>
      </c>
      <c r="F360" s="52">
        <f t="shared" si="81"/>
        <v>349.09626587304052</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417829.56</v>
      </c>
      <c r="E362" s="242">
        <v>49562.8</v>
      </c>
      <c r="F362" s="52">
        <f t="shared" si="81"/>
        <v>11.861965917394643</v>
      </c>
    </row>
    <row r="363" spans="1:6" ht="24" x14ac:dyDescent="0.2">
      <c r="A363" s="53">
        <v>42</v>
      </c>
      <c r="B363" s="232" t="s">
        <v>757</v>
      </c>
      <c r="C363" s="50" t="s">
        <v>758</v>
      </c>
      <c r="D363" s="51">
        <f t="shared" ref="D363:E363" si="99">D364+D369+D378+D383+D388+D391</f>
        <v>17478810.84</v>
      </c>
      <c r="E363" s="51">
        <f t="shared" si="99"/>
        <v>13296227.580000002</v>
      </c>
      <c r="F363" s="52">
        <f t="shared" si="81"/>
        <v>76.070550232008813</v>
      </c>
    </row>
    <row r="364" spans="1:6" ht="12.75" customHeight="1" x14ac:dyDescent="0.2">
      <c r="A364" s="53">
        <v>421</v>
      </c>
      <c r="B364" s="85" t="s">
        <v>759</v>
      </c>
      <c r="C364" s="50" t="s">
        <v>760</v>
      </c>
      <c r="D364" s="51">
        <f t="shared" ref="D364:E364" si="100">SUM(D365:D368)</f>
        <v>16632799.85</v>
      </c>
      <c r="E364" s="51">
        <f t="shared" si="100"/>
        <v>10920548.350000001</v>
      </c>
      <c r="F364" s="52">
        <f t="shared" si="81"/>
        <v>65.656705115705478</v>
      </c>
    </row>
    <row r="365" spans="1:6" ht="12.75" customHeight="1" x14ac:dyDescent="0.2">
      <c r="A365" s="53">
        <v>4211</v>
      </c>
      <c r="B365" s="85" t="s">
        <v>665</v>
      </c>
      <c r="C365" s="50" t="s">
        <v>761</v>
      </c>
      <c r="D365" s="242">
        <v>0</v>
      </c>
      <c r="E365" s="242">
        <v>79910.12</v>
      </c>
      <c r="F365" s="52" t="str">
        <f t="shared" si="81"/>
        <v>-</v>
      </c>
    </row>
    <row r="366" spans="1:6" ht="12.75" customHeight="1" x14ac:dyDescent="0.2">
      <c r="A366" s="53">
        <v>4212</v>
      </c>
      <c r="B366" s="85" t="s">
        <v>667</v>
      </c>
      <c r="C366" s="50" t="s">
        <v>762</v>
      </c>
      <c r="D366" s="242">
        <v>4381841.67</v>
      </c>
      <c r="E366" s="242">
        <v>5823636.5999999996</v>
      </c>
      <c r="F366" s="52">
        <f t="shared" si="81"/>
        <v>132.90385729523629</v>
      </c>
    </row>
    <row r="367" spans="1:6" ht="12.75" customHeight="1" x14ac:dyDescent="0.2">
      <c r="A367" s="53">
        <v>4213</v>
      </c>
      <c r="B367" s="85" t="s">
        <v>669</v>
      </c>
      <c r="C367" s="50" t="s">
        <v>763</v>
      </c>
      <c r="D367" s="242">
        <v>12072717.82</v>
      </c>
      <c r="E367" s="242">
        <v>4593033.1500000004</v>
      </c>
      <c r="F367" s="52">
        <f t="shared" si="81"/>
        <v>38.044732085024421</v>
      </c>
    </row>
    <row r="368" spans="1:6" ht="12.75" customHeight="1" x14ac:dyDescent="0.2">
      <c r="A368" s="53">
        <v>4214</v>
      </c>
      <c r="B368" s="85" t="s">
        <v>671</v>
      </c>
      <c r="C368" s="50" t="s">
        <v>764</v>
      </c>
      <c r="D368" s="242">
        <v>178240.36</v>
      </c>
      <c r="E368" s="242">
        <v>423968.48</v>
      </c>
      <c r="F368" s="52">
        <f t="shared" si="81"/>
        <v>237.8633436332826</v>
      </c>
    </row>
    <row r="369" spans="1:6" ht="12.75" customHeight="1" x14ac:dyDescent="0.2">
      <c r="A369" s="53">
        <v>422</v>
      </c>
      <c r="B369" s="85" t="s">
        <v>765</v>
      </c>
      <c r="C369" s="50" t="s">
        <v>766</v>
      </c>
      <c r="D369" s="51">
        <f t="shared" ref="D369:E369" si="101">SUM(D370:D377)</f>
        <v>536827.66</v>
      </c>
      <c r="E369" s="51">
        <f t="shared" si="101"/>
        <v>1963861.6099999999</v>
      </c>
      <c r="F369" s="52">
        <f t="shared" si="81"/>
        <v>365.82720234646627</v>
      </c>
    </row>
    <row r="370" spans="1:6" ht="12.75" customHeight="1" x14ac:dyDescent="0.2">
      <c r="A370" s="53">
        <v>4221</v>
      </c>
      <c r="B370" s="85" t="s">
        <v>675</v>
      </c>
      <c r="C370" s="50" t="s">
        <v>767</v>
      </c>
      <c r="D370" s="242">
        <v>117323.49</v>
      </c>
      <c r="E370" s="242">
        <v>734821.21</v>
      </c>
      <c r="F370" s="52">
        <f t="shared" si="81"/>
        <v>626.32062002246937</v>
      </c>
    </row>
    <row r="371" spans="1:6" ht="12.75" customHeight="1" x14ac:dyDescent="0.2">
      <c r="A371" s="53">
        <v>4222</v>
      </c>
      <c r="B371" s="85" t="s">
        <v>768</v>
      </c>
      <c r="C371" s="50" t="s">
        <v>769</v>
      </c>
      <c r="D371" s="242">
        <v>16274.91</v>
      </c>
      <c r="E371" s="242">
        <v>189821.25</v>
      </c>
      <c r="F371" s="52">
        <f t="shared" si="81"/>
        <v>1166.3428553521956</v>
      </c>
    </row>
    <row r="372" spans="1:6" ht="12.75" customHeight="1" x14ac:dyDescent="0.2">
      <c r="A372" s="53">
        <v>4223</v>
      </c>
      <c r="B372" s="85" t="s">
        <v>679</v>
      </c>
      <c r="C372" s="50" t="s">
        <v>770</v>
      </c>
      <c r="D372" s="242">
        <v>69258.81</v>
      </c>
      <c r="E372" s="242">
        <v>38247.71</v>
      </c>
      <c r="F372" s="52">
        <f t="shared" si="81"/>
        <v>55.224324529976762</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17540.009999999998</v>
      </c>
      <c r="E375" s="242">
        <v>35212.589999999997</v>
      </c>
      <c r="F375" s="52">
        <f t="shared" si="81"/>
        <v>200.75581484845219</v>
      </c>
    </row>
    <row r="376" spans="1:6" ht="12.75" customHeight="1" x14ac:dyDescent="0.2">
      <c r="A376" s="53">
        <v>4227</v>
      </c>
      <c r="B376" s="232" t="s">
        <v>687</v>
      </c>
      <c r="C376" s="50" t="s">
        <v>774</v>
      </c>
      <c r="D376" s="242">
        <v>316430.44</v>
      </c>
      <c r="E376" s="242">
        <v>965758.85</v>
      </c>
      <c r="F376" s="52">
        <f t="shared" si="81"/>
        <v>305.20415482151463</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37278.050000000003</v>
      </c>
      <c r="E378" s="51">
        <f t="shared" si="102"/>
        <v>95783.98</v>
      </c>
      <c r="F378" s="52">
        <f t="shared" si="81"/>
        <v>256.94471679715008</v>
      </c>
    </row>
    <row r="379" spans="1:6" ht="12.75" customHeight="1" x14ac:dyDescent="0.2">
      <c r="A379" s="53">
        <v>4231</v>
      </c>
      <c r="B379" s="85" t="s">
        <v>693</v>
      </c>
      <c r="C379" s="50" t="s">
        <v>778</v>
      </c>
      <c r="D379" s="242">
        <v>37278.050000000003</v>
      </c>
      <c r="E379" s="242">
        <v>95783.98</v>
      </c>
      <c r="F379" s="52">
        <f t="shared" si="81"/>
        <v>256.94471679715008</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234791.75999999998</v>
      </c>
      <c r="E383" s="51">
        <f t="shared" si="103"/>
        <v>276930.98</v>
      </c>
      <c r="F383" s="52">
        <f t="shared" si="81"/>
        <v>117.94748674314634</v>
      </c>
    </row>
    <row r="384" spans="1:6" ht="12.75" customHeight="1" x14ac:dyDescent="0.2">
      <c r="A384" s="53">
        <v>4241</v>
      </c>
      <c r="B384" s="85" t="s">
        <v>784</v>
      </c>
      <c r="C384" s="50" t="s">
        <v>785</v>
      </c>
      <c r="D384" s="242">
        <v>169046.68</v>
      </c>
      <c r="E384" s="242">
        <v>212074.48</v>
      </c>
      <c r="F384" s="52">
        <f t="shared" si="81"/>
        <v>125.45320617950024</v>
      </c>
    </row>
    <row r="385" spans="1:6" ht="12.75" customHeight="1" x14ac:dyDescent="0.2">
      <c r="A385" s="53">
        <v>4242</v>
      </c>
      <c r="B385" s="85" t="s">
        <v>705</v>
      </c>
      <c r="C385" s="50" t="s">
        <v>786</v>
      </c>
      <c r="D385" s="242">
        <v>13727.24</v>
      </c>
      <c r="E385" s="242">
        <v>12487.5</v>
      </c>
      <c r="F385" s="52">
        <f t="shared" si="81"/>
        <v>90.968759925520345</v>
      </c>
    </row>
    <row r="386" spans="1:6" ht="12.75" customHeight="1" x14ac:dyDescent="0.2">
      <c r="A386" s="53">
        <v>4243</v>
      </c>
      <c r="B386" s="85" t="s">
        <v>707</v>
      </c>
      <c r="C386" s="50" t="s">
        <v>787</v>
      </c>
      <c r="D386" s="242">
        <v>52017.84</v>
      </c>
      <c r="E386" s="242">
        <v>52369</v>
      </c>
      <c r="F386" s="52">
        <f t="shared" si="81"/>
        <v>100.67507608928014</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37113.520000000004</v>
      </c>
      <c r="E391" s="51">
        <f t="shared" si="105"/>
        <v>39102.659999999996</v>
      </c>
      <c r="F391" s="52">
        <f t="shared" si="81"/>
        <v>105.35961019057203</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18499.11</v>
      </c>
      <c r="E393" s="242">
        <v>27624.17</v>
      </c>
      <c r="F393" s="52">
        <f t="shared" si="81"/>
        <v>149.32702167834017</v>
      </c>
    </row>
    <row r="394" spans="1:6" ht="12.75" customHeight="1" x14ac:dyDescent="0.2">
      <c r="A394" s="53">
        <v>4263</v>
      </c>
      <c r="B394" s="85" t="s">
        <v>723</v>
      </c>
      <c r="C394" s="50" t="s">
        <v>798</v>
      </c>
      <c r="D394" s="242">
        <v>18614.41</v>
      </c>
      <c r="E394" s="242">
        <v>11478.49</v>
      </c>
      <c r="F394" s="52">
        <f t="shared" si="81"/>
        <v>61.664538387195719</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10633081.09</v>
      </c>
      <c r="E402" s="51">
        <f t="shared" si="109"/>
        <v>20146206.299999997</v>
      </c>
      <c r="F402" s="52">
        <f t="shared" si="81"/>
        <v>189.4672497038203</v>
      </c>
    </row>
    <row r="403" spans="1:6" ht="12.75" customHeight="1" x14ac:dyDescent="0.2">
      <c r="A403" s="53">
        <v>451</v>
      </c>
      <c r="B403" s="85" t="s">
        <v>812</v>
      </c>
      <c r="C403" s="50" t="s">
        <v>813</v>
      </c>
      <c r="D403" s="242">
        <v>10513187.189999999</v>
      </c>
      <c r="E403" s="242">
        <v>18811275.219999999</v>
      </c>
      <c r="F403" s="52">
        <f t="shared" si="81"/>
        <v>178.93027946742001</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119893.9</v>
      </c>
      <c r="E406" s="242">
        <v>1334931.08</v>
      </c>
      <c r="F406" s="52">
        <f t="shared" si="81"/>
        <v>1113.4270217250419</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27130436.219999999</v>
      </c>
      <c r="E408" s="51">
        <f t="shared" si="111"/>
        <v>30869174.75</v>
      </c>
      <c r="F408" s="52">
        <f t="shared" si="81"/>
        <v>113.78060603111084</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17474117.039999999</v>
      </c>
      <c r="E410" s="242">
        <v>27983954.870000001</v>
      </c>
      <c r="F410" s="52">
        <f t="shared" si="81"/>
        <v>160.14517246245939</v>
      </c>
    </row>
    <row r="411" spans="1:6" ht="12.75" customHeight="1" x14ac:dyDescent="0.2">
      <c r="A411" s="53">
        <v>97</v>
      </c>
      <c r="B411" s="85" t="s">
        <v>828</v>
      </c>
      <c r="C411" s="50" t="s">
        <v>829</v>
      </c>
      <c r="D411" s="242">
        <v>925097.85</v>
      </c>
      <c r="E411" s="242">
        <v>928654.22</v>
      </c>
      <c r="F411" s="52">
        <f t="shared" si="81"/>
        <v>100.38443176578565</v>
      </c>
    </row>
    <row r="412" spans="1:6" ht="12.75" customHeight="1" x14ac:dyDescent="0.2">
      <c r="A412" s="53" t="s">
        <v>609</v>
      </c>
      <c r="B412" s="85" t="s">
        <v>830</v>
      </c>
      <c r="C412" s="50" t="s">
        <v>831</v>
      </c>
      <c r="D412" s="51">
        <f>D6+D298</f>
        <v>66420721.070000008</v>
      </c>
      <c r="E412" s="51">
        <f>E6+E298</f>
        <v>79924219.070000008</v>
      </c>
      <c r="F412" s="52">
        <f t="shared" si="81"/>
        <v>120.33024902841514</v>
      </c>
    </row>
    <row r="413" spans="1:6" ht="12.75" customHeight="1" x14ac:dyDescent="0.2">
      <c r="A413" s="53" t="s">
        <v>609</v>
      </c>
      <c r="B413" s="85" t="s">
        <v>832</v>
      </c>
      <c r="C413" s="50" t="s">
        <v>833</v>
      </c>
      <c r="D413" s="51">
        <f t="shared" ref="D413:E413" si="112">D289+D350</f>
        <v>68481645.379999995</v>
      </c>
      <c r="E413" s="51">
        <f t="shared" si="112"/>
        <v>81733721.150000006</v>
      </c>
      <c r="F413" s="52">
        <f t="shared" si="81"/>
        <v>119.35128120310945</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2060924.3099999875</v>
      </c>
      <c r="E415" s="51">
        <f t="shared" si="114"/>
        <v>1809502.0799999982</v>
      </c>
      <c r="F415" s="52">
        <f t="shared" si="81"/>
        <v>87.800511218192639</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1283453.1899999995</v>
      </c>
      <c r="E417" s="51">
        <f t="shared" si="116"/>
        <v>6633601.6500000022</v>
      </c>
      <c r="F417" s="52">
        <f t="shared" si="81"/>
        <v>516.85575303295673</v>
      </c>
    </row>
    <row r="418" spans="1:6" ht="12.75" customHeight="1" x14ac:dyDescent="0.2">
      <c r="A418" s="55" t="s">
        <v>843</v>
      </c>
      <c r="B418" s="233" t="s">
        <v>844</v>
      </c>
      <c r="C418" s="56" t="s">
        <v>845</v>
      </c>
      <c r="D418" s="62">
        <f t="shared" ref="D418:E418" si="117">D294+D411</f>
        <v>3428065.12</v>
      </c>
      <c r="E418" s="62">
        <f t="shared" si="117"/>
        <v>4169566.04</v>
      </c>
      <c r="F418" s="57">
        <f t="shared" si="81"/>
        <v>121.63030438581632</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4032000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4032000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4000000</v>
      </c>
      <c r="F490" s="52" t="str">
        <f t="shared" si="119"/>
        <v>-</v>
      </c>
    </row>
    <row r="491" spans="1:6" ht="12.75" customHeight="1" x14ac:dyDescent="0.2">
      <c r="A491" s="53">
        <v>8422</v>
      </c>
      <c r="B491" s="85" t="s">
        <v>989</v>
      </c>
      <c r="C491" s="50" t="s">
        <v>990</v>
      </c>
      <c r="D491" s="242">
        <v>0</v>
      </c>
      <c r="E491" s="242">
        <v>4000000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32000</v>
      </c>
      <c r="F495" s="52" t="str">
        <f t="shared" si="119"/>
        <v>-</v>
      </c>
    </row>
    <row r="496" spans="1:6" ht="12.75" customHeight="1" x14ac:dyDescent="0.2">
      <c r="A496" s="53">
        <v>8443</v>
      </c>
      <c r="B496" s="85" t="s">
        <v>999</v>
      </c>
      <c r="C496" s="50" t="s">
        <v>1000</v>
      </c>
      <c r="D496" s="242">
        <v>0</v>
      </c>
      <c r="E496" s="242">
        <v>32000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1650608.72</v>
      </c>
      <c r="E528" s="51">
        <f t="shared" si="148"/>
        <v>1151852.99</v>
      </c>
      <c r="F528" s="52">
        <f t="shared" si="119"/>
        <v>69.783527497661595</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1650608.72</v>
      </c>
      <c r="E593" s="51">
        <f t="shared" si="167"/>
        <v>1151852.99</v>
      </c>
      <c r="F593" s="52">
        <f t="shared" si="119"/>
        <v>69.783527497661595</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1181015.72</v>
      </c>
      <c r="E605" s="51">
        <f t="shared" si="171"/>
        <v>1151852.99</v>
      </c>
      <c r="F605" s="52">
        <f t="shared" si="119"/>
        <v>97.530707719961597</v>
      </c>
    </row>
    <row r="606" spans="1:6" ht="24" x14ac:dyDescent="0.2">
      <c r="A606" s="53">
        <v>5443</v>
      </c>
      <c r="B606" s="85" t="s">
        <v>1210</v>
      </c>
      <c r="C606" s="50" t="s">
        <v>1211</v>
      </c>
      <c r="D606" s="242">
        <v>1181015.72</v>
      </c>
      <c r="E606" s="242">
        <v>1151852.99</v>
      </c>
      <c r="F606" s="52">
        <f t="shared" si="119"/>
        <v>97.530707719961597</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469593</v>
      </c>
      <c r="E617" s="51">
        <f t="shared" si="173"/>
        <v>0</v>
      </c>
      <c r="F617" s="52">
        <f t="shared" si="119"/>
        <v>0</v>
      </c>
    </row>
    <row r="618" spans="1:6" ht="12.75" customHeight="1" x14ac:dyDescent="0.2">
      <c r="A618" s="53">
        <v>5471</v>
      </c>
      <c r="B618" s="85" t="s">
        <v>1234</v>
      </c>
      <c r="C618" s="50" t="s">
        <v>1235</v>
      </c>
      <c r="D618" s="242">
        <v>469593</v>
      </c>
      <c r="E618" s="242">
        <v>0</v>
      </c>
      <c r="F618" s="52">
        <f t="shared" si="119"/>
        <v>0</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2880147.01</v>
      </c>
      <c r="F635" s="52" t="str">
        <f t="shared" si="119"/>
        <v>-</v>
      </c>
    </row>
    <row r="636" spans="1:6" ht="12.75" customHeight="1" x14ac:dyDescent="0.2">
      <c r="A636" s="53" t="s">
        <v>609</v>
      </c>
      <c r="B636" s="85" t="s">
        <v>1270</v>
      </c>
      <c r="C636" s="50" t="s">
        <v>1271</v>
      </c>
      <c r="D636" s="51">
        <f t="shared" ref="D636:E636" si="179">IF(D528-D420&gt;=0,D528-D420,0)</f>
        <v>1650608.72</v>
      </c>
      <c r="E636" s="51">
        <f t="shared" si="179"/>
        <v>0</v>
      </c>
      <c r="F636" s="52">
        <f t="shared" si="119"/>
        <v>0</v>
      </c>
    </row>
    <row r="637" spans="1:6" ht="12.75" customHeight="1" x14ac:dyDescent="0.2">
      <c r="A637" s="53">
        <v>92213</v>
      </c>
      <c r="B637" s="85" t="s">
        <v>1272</v>
      </c>
      <c r="C637" s="50" t="s">
        <v>1273</v>
      </c>
      <c r="D637" s="242">
        <v>3779999.35</v>
      </c>
      <c r="E637" s="242">
        <v>3904031.86</v>
      </c>
      <c r="F637" s="52">
        <f t="shared" si="119"/>
        <v>103.28128389757526</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66420721.070000008</v>
      </c>
      <c r="E639" s="51">
        <f t="shared" si="180"/>
        <v>83956219.070000008</v>
      </c>
      <c r="F639" s="52">
        <f t="shared" si="119"/>
        <v>126.40064383149281</v>
      </c>
    </row>
    <row r="640" spans="1:6" ht="12.75" customHeight="1" x14ac:dyDescent="0.2">
      <c r="A640" s="53" t="s">
        <v>609</v>
      </c>
      <c r="B640" s="85" t="s">
        <v>1278</v>
      </c>
      <c r="C640" s="50" t="s">
        <v>1279</v>
      </c>
      <c r="D640" s="51">
        <f t="shared" ref="D640:E640" si="181">D413+D528</f>
        <v>70132254.099999994</v>
      </c>
      <c r="E640" s="51">
        <f t="shared" si="181"/>
        <v>82885574.140000001</v>
      </c>
      <c r="F640" s="52">
        <f t="shared" si="119"/>
        <v>118.18467152334122</v>
      </c>
    </row>
    <row r="641" spans="1:6" ht="12.75" customHeight="1" x14ac:dyDescent="0.2">
      <c r="A641" s="53" t="s">
        <v>609</v>
      </c>
      <c r="B641" s="85" t="s">
        <v>1280</v>
      </c>
      <c r="C641" s="50" t="s">
        <v>1281</v>
      </c>
      <c r="D641" s="51">
        <f t="shared" ref="D641:E641" si="182">IF(D639&gt;=D640,D639-D640,0)</f>
        <v>0</v>
      </c>
      <c r="E641" s="51">
        <f t="shared" si="182"/>
        <v>1070644.9300000072</v>
      </c>
      <c r="F641" s="52" t="str">
        <f t="shared" si="119"/>
        <v>-</v>
      </c>
    </row>
    <row r="642" spans="1:6" ht="12.75" customHeight="1" x14ac:dyDescent="0.2">
      <c r="A642" s="53" t="s">
        <v>609</v>
      </c>
      <c r="B642" s="85" t="s">
        <v>1282</v>
      </c>
      <c r="C642" s="50" t="s">
        <v>1283</v>
      </c>
      <c r="D642" s="51">
        <f t="shared" ref="D642:E642" si="183">IF(D640&gt;=D639,D640-D639,0)</f>
        <v>3711533.0299999863</v>
      </c>
      <c r="E642" s="51">
        <f t="shared" si="183"/>
        <v>0</v>
      </c>
      <c r="F642" s="52">
        <f t="shared" si="119"/>
        <v>0</v>
      </c>
    </row>
    <row r="643" spans="1:6" ht="24" x14ac:dyDescent="0.2">
      <c r="A643" s="60" t="s">
        <v>1284</v>
      </c>
      <c r="B643" s="85" t="s">
        <v>1285</v>
      </c>
      <c r="C643" s="61" t="s">
        <v>1284</v>
      </c>
      <c r="D643" s="51">
        <f t="shared" ref="D643:E643" si="184">IF(D416-D417+D637-D638&gt;=0,D416-D417+D637-D638,0)</f>
        <v>2496546.1600000006</v>
      </c>
      <c r="E643" s="51">
        <f t="shared" si="184"/>
        <v>0</v>
      </c>
      <c r="F643" s="52">
        <f t="shared" si="119"/>
        <v>0</v>
      </c>
    </row>
    <row r="644" spans="1:6" ht="24" x14ac:dyDescent="0.2">
      <c r="A644" s="60" t="s">
        <v>1286</v>
      </c>
      <c r="B644" s="85" t="s">
        <v>1287</v>
      </c>
      <c r="C644" s="61" t="s">
        <v>1286</v>
      </c>
      <c r="D644" s="51">
        <f t="shared" ref="D644:E644" si="185">IF(D417-D416+D638-D637&gt;=0,D417-D416+D638-D637,0)</f>
        <v>0</v>
      </c>
      <c r="E644" s="51">
        <f t="shared" si="185"/>
        <v>2729569.7900000024</v>
      </c>
      <c r="F644" s="52" t="str">
        <f t="shared" si="119"/>
        <v>-</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1214986.8699999857</v>
      </c>
      <c r="E646" s="51">
        <f t="shared" si="187"/>
        <v>1658924.8599999952</v>
      </c>
      <c r="F646" s="52">
        <f t="shared" si="119"/>
        <v>136.53850102923457</v>
      </c>
    </row>
    <row r="647" spans="1:6" ht="24" x14ac:dyDescent="0.2">
      <c r="A647" s="55" t="s">
        <v>1292</v>
      </c>
      <c r="B647" s="233" t="s">
        <v>1293</v>
      </c>
      <c r="C647" s="56" t="s">
        <v>1292</v>
      </c>
      <c r="D647" s="243">
        <v>1067547.81</v>
      </c>
      <c r="E647" s="243">
        <v>921430.15</v>
      </c>
      <c r="F647" s="57">
        <f t="shared" si="119"/>
        <v>86.312776005788436</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3985921.46</v>
      </c>
      <c r="E649" s="242">
        <v>2321586.2200000002</v>
      </c>
      <c r="F649" s="52">
        <f t="shared" ref="F649:F724" si="188">IF(D649&lt;&gt;0,IF(E649/D649&gt;=100,"&gt;&gt;100",E649/D649*100),"-")</f>
        <v>58.244655427806656</v>
      </c>
    </row>
    <row r="650" spans="1:6" ht="12.75" customHeight="1" x14ac:dyDescent="0.2">
      <c r="A650" s="53" t="s">
        <v>1297</v>
      </c>
      <c r="B650" s="85" t="s">
        <v>1298</v>
      </c>
      <c r="C650" s="50" t="s">
        <v>1297</v>
      </c>
      <c r="D650" s="242">
        <v>77697535.140000001</v>
      </c>
      <c r="E650" s="242">
        <v>85327412.659999996</v>
      </c>
      <c r="F650" s="52">
        <f t="shared" si="188"/>
        <v>109.81997370476687</v>
      </c>
    </row>
    <row r="651" spans="1:6" ht="12.75" customHeight="1" x14ac:dyDescent="0.2">
      <c r="A651" s="53" t="s">
        <v>1299</v>
      </c>
      <c r="B651" s="85" t="s">
        <v>1300</v>
      </c>
      <c r="C651" s="50" t="s">
        <v>1299</v>
      </c>
      <c r="D651" s="242">
        <v>79361870.379999995</v>
      </c>
      <c r="E651" s="242">
        <v>82287451.409999996</v>
      </c>
      <c r="F651" s="52">
        <f t="shared" si="188"/>
        <v>103.68638115003054</v>
      </c>
    </row>
    <row r="652" spans="1:6" ht="24" x14ac:dyDescent="0.2">
      <c r="A652" s="53">
        <v>11</v>
      </c>
      <c r="B652" s="85" t="s">
        <v>1301</v>
      </c>
      <c r="C652" s="50" t="s">
        <v>1302</v>
      </c>
      <c r="D652" s="51">
        <f t="shared" ref="D652:E652" si="189">+D649+D650-D651</f>
        <v>2321586.2199999988</v>
      </c>
      <c r="E652" s="51">
        <f t="shared" si="189"/>
        <v>5361547.4699999988</v>
      </c>
      <c r="F652" s="52">
        <f t="shared" si="188"/>
        <v>230.94328454447844</v>
      </c>
    </row>
    <row r="653" spans="1:6" ht="24" x14ac:dyDescent="0.2">
      <c r="A653" s="53" t="s">
        <v>609</v>
      </c>
      <c r="B653" s="85" t="s">
        <v>1303</v>
      </c>
      <c r="C653" s="50" t="s">
        <v>1304</v>
      </c>
      <c r="D653" s="262">
        <v>130</v>
      </c>
      <c r="E653" s="262">
        <v>101</v>
      </c>
      <c r="F653" s="52">
        <f t="shared" si="188"/>
        <v>77.692307692307693</v>
      </c>
    </row>
    <row r="654" spans="1:6" ht="24" x14ac:dyDescent="0.2">
      <c r="A654" s="53" t="s">
        <v>609</v>
      </c>
      <c r="B654" s="85" t="s">
        <v>1305</v>
      </c>
      <c r="C654" s="50" t="s">
        <v>1306</v>
      </c>
      <c r="D654" s="262">
        <v>1100</v>
      </c>
      <c r="E654" s="262">
        <v>1158</v>
      </c>
      <c r="F654" s="52">
        <f t="shared" si="188"/>
        <v>105.27272727272728</v>
      </c>
    </row>
    <row r="655" spans="1:6" ht="12.75" customHeight="1" x14ac:dyDescent="0.2">
      <c r="A655" s="53" t="s">
        <v>609</v>
      </c>
      <c r="B655" s="85" t="s">
        <v>1307</v>
      </c>
      <c r="C655" s="50" t="s">
        <v>1308</v>
      </c>
      <c r="D655" s="262">
        <v>101</v>
      </c>
      <c r="E655" s="262">
        <v>93</v>
      </c>
      <c r="F655" s="52">
        <f t="shared" si="188"/>
        <v>92.079207920792086</v>
      </c>
    </row>
    <row r="656" spans="1:6" ht="12.75" customHeight="1" x14ac:dyDescent="0.2">
      <c r="A656" s="53" t="s">
        <v>609</v>
      </c>
      <c r="B656" s="85" t="s">
        <v>1309</v>
      </c>
      <c r="C656" s="50" t="s">
        <v>1310</v>
      </c>
      <c r="D656" s="262">
        <v>1031</v>
      </c>
      <c r="E656" s="262">
        <v>1079</v>
      </c>
      <c r="F656" s="52">
        <f t="shared" si="188"/>
        <v>104.6556741028128</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116.8</v>
      </c>
      <c r="E660" s="242">
        <v>9.86</v>
      </c>
      <c r="F660" s="52">
        <f t="shared" si="188"/>
        <v>8.4417808219178081</v>
      </c>
    </row>
    <row r="661" spans="1:6" ht="12.75" customHeight="1" x14ac:dyDescent="0.2">
      <c r="A661" s="53">
        <v>63311</v>
      </c>
      <c r="B661" s="85" t="s">
        <v>1320</v>
      </c>
      <c r="C661" s="50" t="s">
        <v>1321</v>
      </c>
      <c r="D661" s="242">
        <v>1555847.94</v>
      </c>
      <c r="E661" s="242">
        <v>2556336.92</v>
      </c>
      <c r="F661" s="52">
        <f t="shared" si="188"/>
        <v>164.30506184299733</v>
      </c>
    </row>
    <row r="662" spans="1:6" ht="12.75" customHeight="1" x14ac:dyDescent="0.2">
      <c r="A662" s="53">
        <v>63312</v>
      </c>
      <c r="B662" s="85" t="s">
        <v>1322</v>
      </c>
      <c r="C662" s="50" t="s">
        <v>1323</v>
      </c>
      <c r="D662" s="242">
        <v>7581.66</v>
      </c>
      <c r="E662" s="242">
        <v>0</v>
      </c>
      <c r="F662" s="52">
        <f t="shared" si="188"/>
        <v>0</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7204618.54</v>
      </c>
      <c r="E665" s="242">
        <v>4130607.73</v>
      </c>
      <c r="F665" s="52">
        <f t="shared" si="188"/>
        <v>57.332774900806896</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114100</v>
      </c>
      <c r="E669" s="242">
        <v>30198</v>
      </c>
      <c r="F669" s="52">
        <f t="shared" si="188"/>
        <v>26.466257668711656</v>
      </c>
    </row>
    <row r="670" spans="1:6" ht="12.75" customHeight="1" x14ac:dyDescent="0.2">
      <c r="A670" s="53">
        <v>63415</v>
      </c>
      <c r="B670" s="85" t="s">
        <v>1338</v>
      </c>
      <c r="C670" s="50" t="s">
        <v>1339</v>
      </c>
      <c r="D670" s="242">
        <v>255888.94</v>
      </c>
      <c r="E670" s="242">
        <v>0</v>
      </c>
      <c r="F670" s="52">
        <f t="shared" si="188"/>
        <v>0</v>
      </c>
    </row>
    <row r="671" spans="1:6" ht="24" x14ac:dyDescent="0.2">
      <c r="A671" s="53">
        <v>63416</v>
      </c>
      <c r="B671" s="232" t="s">
        <v>1340</v>
      </c>
      <c r="C671" s="50" t="s">
        <v>1341</v>
      </c>
      <c r="D671" s="242">
        <v>452265.67</v>
      </c>
      <c r="E671" s="242">
        <v>348682.55</v>
      </c>
      <c r="F671" s="52">
        <f t="shared" si="188"/>
        <v>77.096842216655531</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96916.78</v>
      </c>
      <c r="E673" s="242">
        <v>557337.29</v>
      </c>
      <c r="F673" s="52">
        <f t="shared" si="188"/>
        <v>575.0678984588634</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10528980.470000001</v>
      </c>
      <c r="E675" s="242">
        <v>12966777.09</v>
      </c>
      <c r="F675" s="52">
        <f t="shared" si="188"/>
        <v>123.1532067795734</v>
      </c>
    </row>
    <row r="676" spans="1:6" ht="24" x14ac:dyDescent="0.2">
      <c r="A676" s="53">
        <v>63613</v>
      </c>
      <c r="B676" s="232" t="s">
        <v>1350</v>
      </c>
      <c r="C676" s="50" t="s">
        <v>1351</v>
      </c>
      <c r="D676" s="242">
        <v>33117.360000000001</v>
      </c>
      <c r="E676" s="242">
        <v>64050.65</v>
      </c>
      <c r="F676" s="52">
        <f t="shared" si="188"/>
        <v>193.4050600651743</v>
      </c>
    </row>
    <row r="677" spans="1:6" ht="24" x14ac:dyDescent="0.2">
      <c r="A677" s="53">
        <v>63622</v>
      </c>
      <c r="B677" s="232" t="s">
        <v>1352</v>
      </c>
      <c r="C677" s="50" t="s">
        <v>1353</v>
      </c>
      <c r="D677" s="242">
        <v>1440327.12</v>
      </c>
      <c r="E677" s="242">
        <v>5684546</v>
      </c>
      <c r="F677" s="52">
        <f t="shared" si="188"/>
        <v>394.67048291085428</v>
      </c>
    </row>
    <row r="678" spans="1:6" ht="24" x14ac:dyDescent="0.2">
      <c r="A678" s="53">
        <v>63623</v>
      </c>
      <c r="B678" s="232" t="s">
        <v>1354</v>
      </c>
      <c r="C678" s="50" t="s">
        <v>1355</v>
      </c>
      <c r="D678" s="242">
        <v>1327</v>
      </c>
      <c r="E678" s="242">
        <v>14351.9</v>
      </c>
      <c r="F678" s="52">
        <f t="shared" si="188"/>
        <v>1081.5297663903541</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1698053.73</v>
      </c>
      <c r="E694" s="242">
        <v>544713.24</v>
      </c>
      <c r="F694" s="52">
        <f t="shared" si="188"/>
        <v>32.078681043856015</v>
      </c>
    </row>
    <row r="695" spans="1:6" ht="12.75" customHeight="1" x14ac:dyDescent="0.2">
      <c r="A695" s="53">
        <v>63812</v>
      </c>
      <c r="B695" s="232" t="s">
        <v>1373</v>
      </c>
      <c r="C695" s="50" t="s">
        <v>1374</v>
      </c>
      <c r="D695" s="242">
        <v>7648.55</v>
      </c>
      <c r="E695" s="242">
        <v>1007.7</v>
      </c>
      <c r="F695" s="52">
        <f t="shared" si="188"/>
        <v>13.17504625059652</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7768197.4699999997</v>
      </c>
      <c r="E698" s="242">
        <v>9078005.0099999998</v>
      </c>
      <c r="F698" s="52">
        <f t="shared" si="188"/>
        <v>116.86115144547169</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42896.25</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1321507.99</v>
      </c>
      <c r="E710" s="242">
        <v>1346873.09</v>
      </c>
      <c r="F710" s="52">
        <f t="shared" si="188"/>
        <v>101.91940572375957</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58264.13</v>
      </c>
      <c r="E712" s="242">
        <v>15094.44</v>
      </c>
      <c r="F712" s="52">
        <f t="shared" si="188"/>
        <v>25.906917343483894</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64927.51</v>
      </c>
      <c r="E716" s="242">
        <v>35645.51</v>
      </c>
      <c r="F716" s="52">
        <f t="shared" si="188"/>
        <v>54.900472850414253</v>
      </c>
    </row>
    <row r="717" spans="1:6" ht="12.75" customHeight="1" x14ac:dyDescent="0.2">
      <c r="A717" s="53">
        <v>31215</v>
      </c>
      <c r="B717" s="85" t="s">
        <v>1414</v>
      </c>
      <c r="C717" s="50" t="s">
        <v>1415</v>
      </c>
      <c r="D717" s="242">
        <v>86549.96</v>
      </c>
      <c r="E717" s="242">
        <v>51423.16</v>
      </c>
      <c r="F717" s="52">
        <f t="shared" si="188"/>
        <v>59.414423761720982</v>
      </c>
    </row>
    <row r="718" spans="1:6" ht="12.75" customHeight="1" x14ac:dyDescent="0.2">
      <c r="A718" s="53">
        <v>32121</v>
      </c>
      <c r="B718" s="85" t="s">
        <v>1416</v>
      </c>
      <c r="C718" s="50" t="s">
        <v>1417</v>
      </c>
      <c r="D718" s="242">
        <v>594263.62</v>
      </c>
      <c r="E718" s="242">
        <v>579161.63</v>
      </c>
      <c r="F718" s="52">
        <f t="shared" si="188"/>
        <v>97.4587052796535</v>
      </c>
    </row>
    <row r="719" spans="1:6" ht="12.75" customHeight="1" x14ac:dyDescent="0.2">
      <c r="A719" s="53" t="s">
        <v>1418</v>
      </c>
      <c r="B719" s="85" t="s">
        <v>1419</v>
      </c>
      <c r="C719" s="50" t="s">
        <v>1418</v>
      </c>
      <c r="D719" s="242">
        <v>8946.7800000000007</v>
      </c>
      <c r="E719" s="242">
        <v>7985.62</v>
      </c>
      <c r="F719" s="52">
        <f t="shared" si="188"/>
        <v>89.256917013718891</v>
      </c>
    </row>
    <row r="720" spans="1:6" ht="12.75" customHeight="1" x14ac:dyDescent="0.2">
      <c r="A720" s="53" t="s">
        <v>1420</v>
      </c>
      <c r="B720" s="85" t="s">
        <v>1421</v>
      </c>
      <c r="C720" s="50" t="s">
        <v>1420</v>
      </c>
      <c r="D720" s="242">
        <v>38916.980000000003</v>
      </c>
      <c r="E720" s="242">
        <v>54131.65</v>
      </c>
      <c r="F720" s="52">
        <f t="shared" si="188"/>
        <v>139.09519700655088</v>
      </c>
    </row>
    <row r="721" spans="1:6" ht="12.75" customHeight="1" x14ac:dyDescent="0.2">
      <c r="A721" s="53" t="s">
        <v>1422</v>
      </c>
      <c r="B721" s="85" t="s">
        <v>1423</v>
      </c>
      <c r="C721" s="50" t="s">
        <v>1422</v>
      </c>
      <c r="D721" s="242">
        <v>118453.65</v>
      </c>
      <c r="E721" s="242">
        <v>135557.16</v>
      </c>
      <c r="F721" s="52">
        <f t="shared" si="188"/>
        <v>114.43898942751025</v>
      </c>
    </row>
    <row r="722" spans="1:6" ht="12.75" customHeight="1" x14ac:dyDescent="0.2">
      <c r="A722" s="53" t="s">
        <v>1424</v>
      </c>
      <c r="B722" s="85" t="s">
        <v>1425</v>
      </c>
      <c r="C722" s="50" t="s">
        <v>1424</v>
      </c>
      <c r="D722" s="242">
        <v>98765.08</v>
      </c>
      <c r="E722" s="242">
        <v>120507.98</v>
      </c>
      <c r="F722" s="52">
        <f t="shared" si="188"/>
        <v>122.01476473263627</v>
      </c>
    </row>
    <row r="723" spans="1:6" ht="12.75" customHeight="1" x14ac:dyDescent="0.2">
      <c r="A723" s="53" t="s">
        <v>1426</v>
      </c>
      <c r="B723" s="85" t="s">
        <v>1427</v>
      </c>
      <c r="C723" s="50" t="s">
        <v>1426</v>
      </c>
      <c r="D723" s="242">
        <v>19187.27</v>
      </c>
      <c r="E723" s="242">
        <v>14475.49</v>
      </c>
      <c r="F723" s="52">
        <f t="shared" si="188"/>
        <v>75.443197495005805</v>
      </c>
    </row>
    <row r="724" spans="1:6" ht="12.75" customHeight="1" x14ac:dyDescent="0.2">
      <c r="A724" s="53" t="s">
        <v>1428</v>
      </c>
      <c r="B724" s="85" t="s">
        <v>1429</v>
      </c>
      <c r="C724" s="50" t="s">
        <v>1428</v>
      </c>
      <c r="D724" s="242">
        <v>637083.11</v>
      </c>
      <c r="E724" s="242">
        <v>477852.17</v>
      </c>
      <c r="F724" s="52">
        <f t="shared" si="188"/>
        <v>75.006253108797679</v>
      </c>
    </row>
    <row r="725" spans="1:6" ht="12.75" customHeight="1" x14ac:dyDescent="0.2">
      <c r="A725" s="53">
        <v>32911</v>
      </c>
      <c r="B725" s="85" t="s">
        <v>1430</v>
      </c>
      <c r="C725" s="50" t="s">
        <v>1431</v>
      </c>
      <c r="D725" s="242">
        <v>129184.11</v>
      </c>
      <c r="E725" s="242">
        <v>125984</v>
      </c>
      <c r="F725" s="52">
        <f t="shared" ref="F725:F979" si="190">IF(D725&lt;&gt;0,IF(E725/D725&gt;=100,"&gt;&gt;100",E725/D725*100),"-")</f>
        <v>97.522830013691305</v>
      </c>
    </row>
    <row r="726" spans="1:6" ht="12.75" customHeight="1" x14ac:dyDescent="0.2">
      <c r="A726" s="53" t="s">
        <v>1432</v>
      </c>
      <c r="B726" s="85" t="s">
        <v>1433</v>
      </c>
      <c r="C726" s="50" t="s">
        <v>1432</v>
      </c>
      <c r="D726" s="242">
        <v>7061.06</v>
      </c>
      <c r="E726" s="242">
        <v>19347.97</v>
      </c>
      <c r="F726" s="52">
        <f t="shared" si="190"/>
        <v>274.00942634675249</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256393.65</v>
      </c>
      <c r="E742" s="242">
        <v>206445.69</v>
      </c>
      <c r="F742" s="52">
        <f t="shared" si="190"/>
        <v>80.519033915231518</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10089.129999999999</v>
      </c>
      <c r="E759" s="242">
        <v>0</v>
      </c>
      <c r="F759" s="52">
        <f t="shared" si="190"/>
        <v>0</v>
      </c>
    </row>
    <row r="760" spans="1:6" ht="12.75" customHeight="1" x14ac:dyDescent="0.2">
      <c r="A760" s="53">
        <v>35232</v>
      </c>
      <c r="B760" s="85" t="s">
        <v>1500</v>
      </c>
      <c r="C760" s="50" t="s">
        <v>1501</v>
      </c>
      <c r="D760" s="242">
        <v>102284.13</v>
      </c>
      <c r="E760" s="242">
        <v>97261.74</v>
      </c>
      <c r="F760" s="52">
        <f t="shared" si="190"/>
        <v>95.089766125008836</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6636</v>
      </c>
      <c r="E764" s="242">
        <v>6636</v>
      </c>
      <c r="F764" s="52">
        <f t="shared" si="190"/>
        <v>100</v>
      </c>
    </row>
    <row r="765" spans="1:6" ht="12.75" customHeight="1" x14ac:dyDescent="0.2">
      <c r="A765" s="53">
        <v>36317</v>
      </c>
      <c r="B765" s="85" t="s">
        <v>1510</v>
      </c>
      <c r="C765" s="50" t="s">
        <v>1511</v>
      </c>
      <c r="D765" s="242">
        <v>1300</v>
      </c>
      <c r="E765" s="242">
        <v>0</v>
      </c>
      <c r="F765" s="52">
        <f t="shared" si="190"/>
        <v>0</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18262.07</v>
      </c>
      <c r="E815" s="242">
        <v>0</v>
      </c>
      <c r="F815" s="52">
        <f t="shared" si="190"/>
        <v>0</v>
      </c>
    </row>
    <row r="816" spans="1:6" ht="12.75" customHeight="1" x14ac:dyDescent="0.2">
      <c r="A816" s="53" t="s">
        <v>1612</v>
      </c>
      <c r="B816" s="85" t="s">
        <v>1613</v>
      </c>
      <c r="C816" s="50" t="s">
        <v>1612</v>
      </c>
      <c r="D816" s="242">
        <v>173750.76</v>
      </c>
      <c r="E816" s="242">
        <v>218024.62</v>
      </c>
      <c r="F816" s="52">
        <f t="shared" si="190"/>
        <v>125.48124681584125</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136106.41</v>
      </c>
      <c r="E819" s="242">
        <v>118440</v>
      </c>
      <c r="F819" s="52">
        <f t="shared" si="190"/>
        <v>87.020148426514226</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764584.5</v>
      </c>
      <c r="E823" s="242">
        <v>922559.99</v>
      </c>
      <c r="F823" s="52">
        <f t="shared" si="190"/>
        <v>120.66161294140805</v>
      </c>
    </row>
    <row r="824" spans="1:6" ht="12.75" customHeight="1" x14ac:dyDescent="0.2">
      <c r="A824" s="53">
        <v>37221</v>
      </c>
      <c r="B824" s="85" t="s">
        <v>1628</v>
      </c>
      <c r="C824" s="50" t="s">
        <v>1629</v>
      </c>
      <c r="D824" s="242">
        <v>78089.100000000006</v>
      </c>
      <c r="E824" s="242">
        <v>63014.64</v>
      </c>
      <c r="F824" s="52">
        <f t="shared" si="190"/>
        <v>80.695820543456122</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51356.62</v>
      </c>
      <c r="E826" s="242">
        <v>52770.61</v>
      </c>
      <c r="F826" s="52">
        <f t="shared" si="190"/>
        <v>102.7532769874653</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335526.08</v>
      </c>
      <c r="E828" s="242">
        <v>416156.15999999997</v>
      </c>
      <c r="F828" s="52">
        <f t="shared" si="190"/>
        <v>124.03094269154873</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4000000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32000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1206.06</v>
      </c>
      <c r="F953" s="52" t="str">
        <f t="shared" si="190"/>
        <v>-</v>
      </c>
    </row>
    <row r="954" spans="1:6" ht="24" x14ac:dyDescent="0.2">
      <c r="A954" s="53">
        <v>54432</v>
      </c>
      <c r="B954" s="85" t="s">
        <v>1887</v>
      </c>
      <c r="C954" s="50" t="s">
        <v>1888</v>
      </c>
      <c r="D954" s="242">
        <v>1181015.72</v>
      </c>
      <c r="E954" s="242">
        <v>1150646.93</v>
      </c>
      <c r="F954" s="52">
        <f t="shared" si="190"/>
        <v>97.428587148696039</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469593</v>
      </c>
      <c r="E968" s="242">
        <v>0</v>
      </c>
      <c r="F968" s="52">
        <f t="shared" si="190"/>
        <v>0</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98" workbookViewId="0">
      <selection activeCell="D332" sqref="D33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211062799.40999997</v>
      </c>
      <c r="E6" s="229">
        <f t="shared" si="0"/>
        <v>253211752.97999996</v>
      </c>
      <c r="F6" s="230">
        <f t="shared" ref="F6:F260" si="1">IF(D6&gt;0,IF(E6/D6&gt;=100,"&gt;&gt;100",E6/D6*100),"-")</f>
        <v>119.96986379779962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167261050.63999996</v>
      </c>
      <c r="E7" s="104">
        <f t="shared" si="2"/>
        <v>201204183.74999997</v>
      </c>
      <c r="F7" s="93">
        <f t="shared" si="1"/>
        <v>120.29350705386675</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23945987.290000003</v>
      </c>
      <c r="E8" s="104">
        <f>E9+E10-E11</f>
        <v>25646596.199999999</v>
      </c>
      <c r="F8" s="93">
        <f t="shared" si="1"/>
        <v>107.10185338948284</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21827719.190000001</v>
      </c>
      <c r="E9" s="247">
        <v>21387596.559999999</v>
      </c>
      <c r="F9" s="93">
        <f t="shared" si="1"/>
        <v>97.983652684144673</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2350810.87</v>
      </c>
      <c r="E10" s="247">
        <v>4500318.1900000004</v>
      </c>
      <c r="F10" s="93">
        <f t="shared" si="1"/>
        <v>191.43684621468506</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232542.77</v>
      </c>
      <c r="E11" s="247">
        <v>241318.55</v>
      </c>
      <c r="F11" s="93">
        <f t="shared" si="1"/>
        <v>103.77383480896869</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133171245.91</v>
      </c>
      <c r="E12" s="104">
        <f t="shared" si="3"/>
        <v>134515040.89999998</v>
      </c>
      <c r="F12" s="93">
        <f t="shared" si="1"/>
        <v>101.00907292773107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129508638.53999999</v>
      </c>
      <c r="E13" s="104">
        <f t="shared" si="4"/>
        <v>129322631.47999997</v>
      </c>
      <c r="F13" s="93">
        <f t="shared" si="1"/>
        <v>99.856374785422076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5659871.25</v>
      </c>
      <c r="E14" s="247">
        <v>5723534.4000000004</v>
      </c>
      <c r="F14" s="93">
        <f t="shared" si="1"/>
        <v>101.12481622263051</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78843134.239999995</v>
      </c>
      <c r="E15" s="247">
        <v>70902820.739999995</v>
      </c>
      <c r="F15" s="93">
        <f t="shared" si="1"/>
        <v>89.928972793205389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107960707.29000001</v>
      </c>
      <c r="E16" s="247">
        <v>117537941.44</v>
      </c>
      <c r="F16" s="93">
        <f t="shared" si="1"/>
        <v>108.87103687110347</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33387412.670000002</v>
      </c>
      <c r="E17" s="247">
        <v>37036695.950000003</v>
      </c>
      <c r="F17" s="93">
        <f t="shared" si="1"/>
        <v>110.93011703563072</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96342486.909999996</v>
      </c>
      <c r="E18" s="247">
        <v>101878361.05</v>
      </c>
      <c r="F18" s="93">
        <f t="shared" si="1"/>
        <v>105.74603616488687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2399737.8699999992</v>
      </c>
      <c r="E19" s="104">
        <f t="shared" si="5"/>
        <v>3611156.0699999984</v>
      </c>
      <c r="F19" s="93">
        <f t="shared" si="1"/>
        <v>150.48127193992232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3614501.46</v>
      </c>
      <c r="E20" s="247">
        <v>4240137.55</v>
      </c>
      <c r="F20" s="93">
        <f t="shared" si="1"/>
        <v>117.30905622597258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293035.40000000002</v>
      </c>
      <c r="E21" s="247">
        <v>331312.89</v>
      </c>
      <c r="F21" s="93">
        <f t="shared" si="1"/>
        <v>113.06241157211723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815501.15</v>
      </c>
      <c r="E22" s="247">
        <v>824881.39</v>
      </c>
      <c r="F22" s="93">
        <f t="shared" si="1"/>
        <v>101.15024240002603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1592.67</v>
      </c>
      <c r="E23" s="247">
        <v>1592.67</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41976.23</v>
      </c>
      <c r="E24" s="247">
        <v>43983.4</v>
      </c>
      <c r="F24" s="93">
        <f t="shared" si="1"/>
        <v>104.7816823950126</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1095738.19</v>
      </c>
      <c r="E25" s="247">
        <v>1128105.3999999999</v>
      </c>
      <c r="F25" s="93">
        <f t="shared" si="1"/>
        <v>102.95391821654039</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4391244.68</v>
      </c>
      <c r="E26" s="247">
        <v>5865008.2999999998</v>
      </c>
      <c r="F26" s="93">
        <f t="shared" si="1"/>
        <v>133.56140974590375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7853851.9100000001</v>
      </c>
      <c r="E28" s="247">
        <v>8823865.5299999993</v>
      </c>
      <c r="F28" s="93">
        <f t="shared" si="1"/>
        <v>112.35080099695945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263208.8600000001</v>
      </c>
      <c r="E29" s="104">
        <f t="shared" si="6"/>
        <v>290665.06000000006</v>
      </c>
      <c r="F29" s="93">
        <f t="shared" si="1"/>
        <v>110.43133578406135</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1441013.82</v>
      </c>
      <c r="E30" s="247">
        <v>1479294.31</v>
      </c>
      <c r="F30" s="93">
        <f t="shared" si="1"/>
        <v>102.65649707648188</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178540.58</v>
      </c>
      <c r="E32" s="247">
        <v>178540.58</v>
      </c>
      <c r="F32" s="93">
        <f t="shared" si="1"/>
        <v>100</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1356345.54</v>
      </c>
      <c r="E34" s="247">
        <v>1367169.83</v>
      </c>
      <c r="F34" s="93">
        <f t="shared" si="1"/>
        <v>100.79804811390467</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679010.16999999993</v>
      </c>
      <c r="E35" s="104">
        <f t="shared" si="7"/>
        <v>775548.87999999989</v>
      </c>
      <c r="F35" s="93">
        <f t="shared" si="1"/>
        <v>114.2175646647531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3188000.19</v>
      </c>
      <c r="E36" s="247">
        <v>3378596.05</v>
      </c>
      <c r="F36" s="93">
        <f t="shared" si="1"/>
        <v>105.97853979425264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205445.6</v>
      </c>
      <c r="E37" s="247">
        <v>269702.08</v>
      </c>
      <c r="F37" s="93">
        <f t="shared" si="1"/>
        <v>131.27663965546111</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143681.29999999999</v>
      </c>
      <c r="E38" s="247">
        <v>144281.29999999999</v>
      </c>
      <c r="F38" s="93">
        <f t="shared" si="1"/>
        <v>100.41759087647452</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4111.46</v>
      </c>
      <c r="E39" s="247">
        <v>4111.47</v>
      </c>
      <c r="F39" s="93">
        <f t="shared" si="1"/>
        <v>100.00024322260219</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2862228.38</v>
      </c>
      <c r="E40" s="247">
        <v>3021142.02</v>
      </c>
      <c r="F40" s="93">
        <f t="shared" si="1"/>
        <v>105.55209504281416</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320650.4700000002</v>
      </c>
      <c r="E45" s="104">
        <f t="shared" si="9"/>
        <v>515039.40999999992</v>
      </c>
      <c r="F45" s="93">
        <f t="shared" si="1"/>
        <v>160.6233136037504</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494032.06</v>
      </c>
      <c r="E47" s="247">
        <v>514259.58</v>
      </c>
      <c r="F47" s="93">
        <f t="shared" si="1"/>
        <v>104.09437395621653</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1477654.73</v>
      </c>
      <c r="E48" s="247">
        <v>1803232.72</v>
      </c>
      <c r="F48" s="93">
        <f t="shared" si="1"/>
        <v>122.0334279307589</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2392.56</v>
      </c>
      <c r="E49" s="247">
        <v>2392.56</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1653428.88</v>
      </c>
      <c r="E50" s="247">
        <v>1804845.45</v>
      </c>
      <c r="F50" s="93">
        <f t="shared" si="1"/>
        <v>109.15773105402636</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3531.04</v>
      </c>
      <c r="E51" s="247">
        <v>3531.04</v>
      </c>
      <c r="F51" s="93">
        <f t="shared" si="1"/>
        <v>100</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797.47999999998137</v>
      </c>
      <c r="E52" s="104">
        <f t="shared" si="10"/>
        <v>0</v>
      </c>
      <c r="F52" s="93">
        <f t="shared" si="1"/>
        <v>0</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607779.5</v>
      </c>
      <c r="E54" s="247">
        <v>671092.01</v>
      </c>
      <c r="F54" s="93">
        <f t="shared" si="1"/>
        <v>110.41701965926786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606982.02</v>
      </c>
      <c r="E55" s="247">
        <v>671092.01</v>
      </c>
      <c r="F55" s="93">
        <f t="shared" si="1"/>
        <v>110.56209045533177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10095101.140000001</v>
      </c>
      <c r="E56" s="104">
        <f t="shared" si="11"/>
        <v>40994627.829999998</v>
      </c>
      <c r="F56" s="93">
        <f t="shared" si="1"/>
        <v>406.08436965100083</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10095101.140000001</v>
      </c>
      <c r="E57" s="247">
        <v>40994627.829999998</v>
      </c>
      <c r="F57" s="93">
        <f t="shared" si="1"/>
        <v>406.08436965100083</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44387.78</v>
      </c>
      <c r="E63" s="104">
        <f t="shared" si="12"/>
        <v>44387.78</v>
      </c>
      <c r="F63" s="93">
        <f t="shared" si="1"/>
        <v>100</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44387.78</v>
      </c>
      <c r="E64" s="247">
        <v>44387.78</v>
      </c>
      <c r="F64" s="93">
        <f t="shared" si="1"/>
        <v>100</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43801748.770000003</v>
      </c>
      <c r="E68" s="104">
        <f t="shared" si="13"/>
        <v>52007569.230000004</v>
      </c>
      <c r="F68" s="93">
        <f t="shared" si="1"/>
        <v>118.73400193012431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2321586.2200000002</v>
      </c>
      <c r="E69" s="104">
        <f t="shared" si="14"/>
        <v>5361547.47</v>
      </c>
      <c r="F69" s="93">
        <f t="shared" si="1"/>
        <v>230.94328454447836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2303888.79</v>
      </c>
      <c r="E70" s="104">
        <f t="shared" si="15"/>
        <v>5350034.3499999996</v>
      </c>
      <c r="F70" s="93">
        <f t="shared" si="1"/>
        <v>232.21756072696547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2295119.09</v>
      </c>
      <c r="E72" s="247">
        <v>5345632.83</v>
      </c>
      <c r="F72" s="93">
        <f t="shared" si="1"/>
        <v>232.91309166880748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8769.7000000000007</v>
      </c>
      <c r="E74" s="247">
        <v>4401.5200000000004</v>
      </c>
      <c r="F74" s="93">
        <f t="shared" si="1"/>
        <v>50.19008631994253</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9945.52</v>
      </c>
      <c r="E76" s="247">
        <v>6458.49</v>
      </c>
      <c r="F76" s="93">
        <f t="shared" si="1"/>
        <v>64.938685961116164</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7751.91</v>
      </c>
      <c r="E77" s="247">
        <v>5054.63</v>
      </c>
      <c r="F77" s="93">
        <f t="shared" si="1"/>
        <v>65.204962389914229</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477233.99</v>
      </c>
      <c r="E78" s="104">
        <f>E79+SUM(E82:E84)-E85+E86</f>
        <v>205398.29</v>
      </c>
      <c r="F78" s="93">
        <f t="shared" si="1"/>
        <v>43.03932542608711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432.33</v>
      </c>
      <c r="E82" s="247">
        <v>432.33</v>
      </c>
      <c r="F82" s="93">
        <f t="shared" si="1"/>
        <v>100</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78901.53</v>
      </c>
      <c r="E83" s="247">
        <v>72981.100000000006</v>
      </c>
      <c r="F83" s="93">
        <f t="shared" si="1"/>
        <v>92.496431944982575</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7346.54</v>
      </c>
      <c r="E84" s="247">
        <v>7768.09</v>
      </c>
      <c r="F84" s="93">
        <f t="shared" si="1"/>
        <v>105.73807533886701</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390553.59</v>
      </c>
      <c r="E86" s="247">
        <v>124216.77</v>
      </c>
      <c r="F86" s="93">
        <f t="shared" si="1"/>
        <v>31.805307435530167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119544.87</v>
      </c>
      <c r="E87" s="104">
        <f t="shared" si="17"/>
        <v>0</v>
      </c>
      <c r="F87" s="93">
        <f t="shared" si="1"/>
        <v>0</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119544.87</v>
      </c>
      <c r="E88" s="104">
        <f t="shared" si="18"/>
        <v>0</v>
      </c>
      <c r="F88" s="93">
        <f t="shared" si="1"/>
        <v>0</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119544.87</v>
      </c>
      <c r="E93" s="247">
        <v>0</v>
      </c>
      <c r="F93" s="93">
        <f t="shared" si="1"/>
        <v>0</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36334213.539999999</v>
      </c>
      <c r="E134" s="104">
        <f t="shared" si="23"/>
        <v>41303654.150000006</v>
      </c>
      <c r="F134" s="93">
        <f t="shared" si="1"/>
        <v>113.67702813913722</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36334213.539999999</v>
      </c>
      <c r="E135" s="104">
        <f t="shared" si="24"/>
        <v>41303654.150000006</v>
      </c>
      <c r="F135" s="93">
        <f t="shared" si="1"/>
        <v>113.67702813913722</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36326285.759999998</v>
      </c>
      <c r="E139" s="247">
        <v>41295732.880000003</v>
      </c>
      <c r="F139" s="93">
        <f t="shared" si="1"/>
        <v>113.68003090883576</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288.25</v>
      </c>
      <c r="E140" s="247">
        <v>0</v>
      </c>
      <c r="F140" s="93">
        <f t="shared" si="1"/>
        <v>0</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7639.53</v>
      </c>
      <c r="E141" s="247">
        <v>7921.27</v>
      </c>
      <c r="F141" s="93">
        <f t="shared" si="1"/>
        <v>103.68792320993569</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2483398.7500000009</v>
      </c>
      <c r="E146" s="104">
        <f t="shared" si="26"/>
        <v>3286563.629999999</v>
      </c>
      <c r="F146" s="93">
        <f t="shared" si="1"/>
        <v>132.34135798771734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287034.96000000002</v>
      </c>
      <c r="E147" s="247">
        <v>284091.03000000003</v>
      </c>
      <c r="F147" s="93">
        <f t="shared" si="1"/>
        <v>98.97436535256891</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286.42</v>
      </c>
      <c r="E149" s="104">
        <f t="shared" si="27"/>
        <v>891.99</v>
      </c>
      <c r="F149" s="93">
        <f t="shared" si="1"/>
        <v>311.42727463165983</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160.80000000000001</v>
      </c>
      <c r="E155" s="247">
        <v>279.64</v>
      </c>
      <c r="F155" s="93">
        <f t="shared" si="1"/>
        <v>173.90547263681592</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125.62</v>
      </c>
      <c r="E157" s="247">
        <v>612.35</v>
      </c>
      <c r="F157" s="93">
        <f t="shared" si="1"/>
        <v>487.46218754975325</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1381989.62</v>
      </c>
      <c r="E158" s="247">
        <v>1441940.62</v>
      </c>
      <c r="F158" s="93">
        <f t="shared" si="1"/>
        <v>104.33802100481768</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4230376.01</v>
      </c>
      <c r="E159" s="247">
        <v>3566781.82</v>
      </c>
      <c r="F159" s="93">
        <f t="shared" si="1"/>
        <v>84.313588474609375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149956.98000000001</v>
      </c>
      <c r="E160" s="247">
        <v>152518.41</v>
      </c>
      <c r="F160" s="93">
        <f t="shared" si="1"/>
        <v>101.70810988591528</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760042.77</v>
      </c>
      <c r="E162" s="247">
        <v>812613.09</v>
      </c>
      <c r="F162" s="93">
        <f t="shared" si="1"/>
        <v>106.91675811875692</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4326288.01</v>
      </c>
      <c r="E163" s="247">
        <v>2972273.33</v>
      </c>
      <c r="F163" s="93">
        <f t="shared" si="1"/>
        <v>68.702622736390595</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998223.59000000008</v>
      </c>
      <c r="E164" s="104">
        <f t="shared" si="28"/>
        <v>928975.54</v>
      </c>
      <c r="F164" s="93">
        <f t="shared" si="1"/>
        <v>93.062871816122879</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1617.66</v>
      </c>
      <c r="E165" s="247">
        <v>0</v>
      </c>
      <c r="F165" s="93">
        <f t="shared" si="1"/>
        <v>0</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1009428.28</v>
      </c>
      <c r="E166" s="247">
        <v>1029379.14</v>
      </c>
      <c r="F166" s="93">
        <f t="shared" si="1"/>
        <v>101.97645146220789</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12822.35</v>
      </c>
      <c r="E169" s="247">
        <v>100403.6</v>
      </c>
      <c r="F169" s="93">
        <f t="shared" si="1"/>
        <v>783.03587095969147</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1067547.81</v>
      </c>
      <c r="E170" s="104">
        <f t="shared" si="29"/>
        <v>921430.15</v>
      </c>
      <c r="F170" s="93">
        <f t="shared" si="1"/>
        <v>86.312776005788436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52.56</v>
      </c>
      <c r="E171" s="247">
        <v>0</v>
      </c>
      <c r="F171" s="93">
        <f t="shared" si="1"/>
        <v>0</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1067495.25</v>
      </c>
      <c r="E173" s="247">
        <v>921430.15</v>
      </c>
      <c r="F173" s="93">
        <f t="shared" si="1"/>
        <v>86.317025766625193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211062799.41000003</v>
      </c>
      <c r="E175" s="104">
        <f t="shared" si="30"/>
        <v>253211752.97999996</v>
      </c>
      <c r="F175" s="93">
        <f t="shared" si="1"/>
        <v>119.96986379779958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16660338.640000001</v>
      </c>
      <c r="E176" s="104">
        <f t="shared" si="31"/>
        <v>22177114.310000002</v>
      </c>
      <c r="F176" s="93">
        <f t="shared" si="1"/>
        <v>133.11322650281977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3724278.87</v>
      </c>
      <c r="E177" s="104">
        <f t="shared" si="32"/>
        <v>4891505.7</v>
      </c>
      <c r="F177" s="93">
        <f t="shared" si="1"/>
        <v>131.34101582462861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1826342.37</v>
      </c>
      <c r="E178" s="247">
        <v>2234534.21</v>
      </c>
      <c r="F178" s="93">
        <f t="shared" si="1"/>
        <v>122.35023655504416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1272965.58</v>
      </c>
      <c r="E179" s="247">
        <v>1283715.83</v>
      </c>
      <c r="F179" s="93">
        <f t="shared" si="1"/>
        <v>100.84450437379462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29679.600000000002</v>
      </c>
      <c r="E180" s="104">
        <f t="shared" si="33"/>
        <v>73963.37000000001</v>
      </c>
      <c r="F180" s="93">
        <f t="shared" si="1"/>
        <v>249.20608768312243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1640.15</v>
      </c>
      <c r="E182" s="247">
        <v>165.85</v>
      </c>
      <c r="F182" s="93">
        <f t="shared" si="1"/>
        <v>10.111880010974605</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28039.45</v>
      </c>
      <c r="E183" s="247">
        <v>73797.52</v>
      </c>
      <c r="F183" s="93">
        <f t="shared" si="1"/>
        <v>263.19175304793782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11400.17</v>
      </c>
      <c r="E184" s="247">
        <v>3579.14</v>
      </c>
      <c r="F184" s="93">
        <f t="shared" si="1"/>
        <v>31.395496733820632</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51680.21</v>
      </c>
      <c r="E186" s="247">
        <v>122874.77</v>
      </c>
      <c r="F186" s="93">
        <f t="shared" si="1"/>
        <v>237.75981173451117</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10849.17</v>
      </c>
      <c r="E187" s="247">
        <v>201.28</v>
      </c>
      <c r="F187" s="93">
        <f t="shared" si="1"/>
        <v>1.8552571302689516</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521361.77</v>
      </c>
      <c r="E188" s="247">
        <v>1172637.1000000001</v>
      </c>
      <c r="F188" s="93">
        <f t="shared" si="1"/>
        <v>224.9181216336595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1761548.66</v>
      </c>
      <c r="E189" s="247">
        <v>3337465.2</v>
      </c>
      <c r="F189" s="93">
        <f t="shared" si="1"/>
        <v>189.46199306240001</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11138045.41</v>
      </c>
      <c r="E206" s="104">
        <f t="shared" si="37"/>
        <v>13922611.74</v>
      </c>
      <c r="F206" s="93">
        <f t="shared" si="1"/>
        <v>125.00049360096837</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11138045.41</v>
      </c>
      <c r="E207" s="104">
        <f t="shared" si="38"/>
        <v>13922611.74</v>
      </c>
      <c r="F207" s="93">
        <f t="shared" si="1"/>
        <v>125.00049360096837</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7193848.5599999996</v>
      </c>
      <c r="E208" s="247">
        <v>10043505.630000001</v>
      </c>
      <c r="F208" s="93">
        <f t="shared" si="1"/>
        <v>139.61241394272554</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347.49</v>
      </c>
      <c r="E212" s="247">
        <v>30793.94</v>
      </c>
      <c r="F212" s="93">
        <f t="shared" si="1"/>
        <v>8861.8204840427061</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3943849.36</v>
      </c>
      <c r="E217" s="247">
        <v>3848312.17</v>
      </c>
      <c r="F217" s="93">
        <f t="shared" si="1"/>
        <v>97.577564930116907</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36465.699999999997</v>
      </c>
      <c r="E234" s="104">
        <f t="shared" si="40"/>
        <v>25531.67</v>
      </c>
      <c r="F234" s="93">
        <f t="shared" si="1"/>
        <v>70.015576281272544</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764.02</v>
      </c>
      <c r="E235" s="247">
        <v>0</v>
      </c>
      <c r="F235" s="93">
        <f t="shared" si="1"/>
        <v>0</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35701.68</v>
      </c>
      <c r="E236" s="247">
        <v>25531.67</v>
      </c>
      <c r="F236" s="93">
        <f t="shared" si="1"/>
        <v>71.513917552339265</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194402460.77000001</v>
      </c>
      <c r="E237" s="104">
        <f t="shared" si="41"/>
        <v>231034638.66999996</v>
      </c>
      <c r="F237" s="93">
        <f t="shared" si="1"/>
        <v>118.843474385512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192199138.21000001</v>
      </c>
      <c r="E238" s="104">
        <f t="shared" si="42"/>
        <v>228507586.51999998</v>
      </c>
      <c r="F238" s="93">
        <f t="shared" si="1"/>
        <v>118.8910567696348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204614121.61000001</v>
      </c>
      <c r="E239" s="104">
        <f t="shared" si="43"/>
        <v>242548679.70999998</v>
      </c>
      <c r="F239" s="93">
        <f t="shared" si="1"/>
        <v>118.53956012493812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165666770.43000001</v>
      </c>
      <c r="E240" s="247">
        <v>198815641.13</v>
      </c>
      <c r="F240" s="93">
        <f t="shared" si="1"/>
        <v>120.00936615952595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38947351.18</v>
      </c>
      <c r="E241" s="247">
        <v>43733038.579999998</v>
      </c>
      <c r="F241" s="93">
        <f t="shared" si="1"/>
        <v>112.28758119617007</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12414983.4</v>
      </c>
      <c r="E242" s="104">
        <f t="shared" si="44"/>
        <v>14041093.189999999</v>
      </c>
      <c r="F242" s="93">
        <f t="shared" si="1"/>
        <v>113.09796185470533</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12320925.380000001</v>
      </c>
      <c r="E243" s="247">
        <v>14041093.189999999</v>
      </c>
      <c r="F243" s="93">
        <f t="shared" si="1"/>
        <v>113.96135238991276</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94058.02</v>
      </c>
      <c r="E244" s="247">
        <v>0</v>
      </c>
      <c r="F244" s="93">
        <f t="shared" si="1"/>
        <v>0</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-1214986.870000001</v>
      </c>
      <c r="E245" s="104">
        <f t="shared" si="45"/>
        <v>-1658924.8599999994</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26246674.789999999</v>
      </c>
      <c r="E246" s="104">
        <f t="shared" si="46"/>
        <v>42111994.719999999</v>
      </c>
      <c r="F246" s="93">
        <f t="shared" si="1"/>
        <v>160.44697111896514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24117284.16</v>
      </c>
      <c r="E247" s="247">
        <v>35364272.710000001</v>
      </c>
      <c r="F247" s="93">
        <f t="shared" si="1"/>
        <v>146.63455667472635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2129390.63</v>
      </c>
      <c r="E249" s="247">
        <v>6747722.0099999998</v>
      </c>
      <c r="F249" s="93">
        <f t="shared" si="1"/>
        <v>316.88511797386843</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27461661.66</v>
      </c>
      <c r="E250" s="104">
        <f t="shared" si="47"/>
        <v>43770919.579999998</v>
      </c>
      <c r="F250" s="93">
        <f t="shared" si="1"/>
        <v>159.38918817777031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27461661.66</v>
      </c>
      <c r="E252" s="247">
        <v>43770919.579999998</v>
      </c>
      <c r="F252" s="93">
        <f t="shared" si="1"/>
        <v>159.38918817777031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462.31</v>
      </c>
      <c r="E254" s="247">
        <v>0</v>
      </c>
      <c r="F254" s="93">
        <f t="shared" si="1"/>
        <v>0</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2493673.89</v>
      </c>
      <c r="E255" s="247">
        <v>3257240.01</v>
      </c>
      <c r="F255" s="93">
        <f t="shared" si="1"/>
        <v>130.62012731744966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925097.85</v>
      </c>
      <c r="E256" s="247">
        <v>928654.22</v>
      </c>
      <c r="F256" s="93">
        <f t="shared" si="1"/>
        <v>100.38443176578565</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82.78</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70114689.200000003</v>
      </c>
      <c r="E259" s="104">
        <f t="shared" si="49"/>
        <v>69739020.900000006</v>
      </c>
      <c r="F259" s="93">
        <f t="shared" si="1"/>
        <v>99.464208849406134</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70114689.200000003</v>
      </c>
      <c r="E260" s="248">
        <v>69739020.900000006</v>
      </c>
      <c r="F260" s="97">
        <f t="shared" si="1"/>
        <v>99.464208849406134</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119544.87</v>
      </c>
      <c r="E262" s="247">
        <v>0</v>
      </c>
      <c r="F262" s="93">
        <f t="shared" ref="F262:F322" si="50">IF(D262&gt;0,IF(E262/D262&gt;=100,"&gt;&gt;100",E262/D262*100),"-")</f>
        <v>0</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3403159.91</v>
      </c>
      <c r="E264" s="247">
        <v>4561002.33</v>
      </c>
      <c r="F264" s="93">
        <f t="shared" si="50"/>
        <v>134.02256874846648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3406526.85</v>
      </c>
      <c r="E265" s="247">
        <v>1697834.63</v>
      </c>
      <c r="F265" s="93">
        <f t="shared" si="50"/>
        <v>49.840635484790027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997857.24</v>
      </c>
      <c r="E266" s="247">
        <v>151763.63</v>
      </c>
      <c r="F266" s="93">
        <f t="shared" si="50"/>
        <v>15.208952134275242</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13188.7</v>
      </c>
      <c r="E267" s="247">
        <v>877615.51</v>
      </c>
      <c r="F267" s="93">
        <f t="shared" si="50"/>
        <v>6654.2988315755156</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216936.2</v>
      </c>
      <c r="E268" s="247">
        <v>84115.21</v>
      </c>
      <c r="F268" s="93">
        <f t="shared" si="50"/>
        <v>38.774169548466325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86426.46</v>
      </c>
      <c r="E269" s="247">
        <v>38288.01</v>
      </c>
      <c r="F269" s="93">
        <f t="shared" si="50"/>
        <v>44.301259128280854</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87190.93</v>
      </c>
      <c r="E271" s="247">
        <v>1813.55</v>
      </c>
      <c r="F271" s="93">
        <f t="shared" si="50"/>
        <v>2.0799755203895636</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931440.87</v>
      </c>
      <c r="E287" s="247">
        <v>110055.4</v>
      </c>
      <c r="F287" s="93">
        <f t="shared" si="50"/>
        <v>11.815607790540691</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2792838</v>
      </c>
      <c r="E288" s="247">
        <v>4781450.3</v>
      </c>
      <c r="F288" s="93">
        <f t="shared" si="50"/>
        <v>171.20399751077576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198284.45</v>
      </c>
      <c r="E289" s="247">
        <v>104408.37</v>
      </c>
      <c r="F289" s="93">
        <f t="shared" si="50"/>
        <v>52.655853749499769</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1563264.21</v>
      </c>
      <c r="E290" s="247">
        <v>3233056.83</v>
      </c>
      <c r="F290" s="93">
        <f t="shared" si="50"/>
        <v>206.81448531339433</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11138045.41</v>
      </c>
      <c r="E294" s="247">
        <v>13922611.74</v>
      </c>
      <c r="F294" s="93">
        <f t="shared" si="50"/>
        <v>125.00049360096837</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5743.98</v>
      </c>
      <c r="E295" s="247">
        <v>0.01</v>
      </c>
      <c r="F295" s="93">
        <f t="shared" si="50"/>
        <v>1.7409531370234579E-4</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668.04</v>
      </c>
      <c r="E296" s="247">
        <v>868.04</v>
      </c>
      <c r="F296" s="93">
        <f t="shared" si="50"/>
        <v>129.93832704628466</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160046.54</v>
      </c>
      <c r="E297" s="247">
        <v>177387.97</v>
      </c>
      <c r="F297" s="93">
        <f t="shared" si="50"/>
        <v>110.83524204896899</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55330.82</v>
      </c>
      <c r="E298" s="247">
        <v>37202.74</v>
      </c>
      <c r="F298" s="93">
        <f t="shared" si="50"/>
        <v>67.236921484264997</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23957.5</v>
      </c>
      <c r="E299" s="247">
        <v>33351.910000000003</v>
      </c>
      <c r="F299" s="93">
        <f t="shared" si="50"/>
        <v>139.21281435876031</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0.26</v>
      </c>
      <c r="E301" s="247">
        <v>0</v>
      </c>
      <c r="F301" s="93">
        <f t="shared" si="50"/>
        <v>0</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3694189.33</v>
      </c>
      <c r="E5" s="79">
        <f t="shared" si="0"/>
        <v>4184851.39</v>
      </c>
      <c r="F5" s="80">
        <f t="shared" ref="F5:F141" si="1">IF(D5&gt;0,IF(E5/D5&gt;=100,"&gt;&gt;100",E5/D5*100),"-")</f>
        <v>113.28199548451406</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3671233.47</v>
      </c>
      <c r="E6" s="81">
        <f t="shared" si="2"/>
        <v>4158242.67</v>
      </c>
      <c r="F6" s="63">
        <f t="shared" si="1"/>
        <v>113.26554696070581</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3671233.47</v>
      </c>
      <c r="E7" s="249">
        <v>4158242.67</v>
      </c>
      <c r="F7" s="63">
        <f t="shared" si="1"/>
        <v>113.26554696070581</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22955.86</v>
      </c>
      <c r="E19" s="249">
        <v>26608.720000000001</v>
      </c>
      <c r="F19" s="63">
        <f t="shared" si="1"/>
        <v>115.91253823642415</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27872.39</v>
      </c>
      <c r="E22" s="81">
        <f t="shared" si="5"/>
        <v>38019.919999999998</v>
      </c>
      <c r="F22" s="63">
        <f t="shared" si="1"/>
        <v>136.40710394767009</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27872.39</v>
      </c>
      <c r="E24" s="249">
        <v>38019.919999999998</v>
      </c>
      <c r="F24" s="63">
        <f t="shared" si="1"/>
        <v>136.40710394767009</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2125225.04</v>
      </c>
      <c r="E28" s="81">
        <f t="shared" si="6"/>
        <v>2390301.5499999998</v>
      </c>
      <c r="F28" s="63">
        <f t="shared" si="1"/>
        <v>112.47286781450683</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2067648.8</v>
      </c>
      <c r="E30" s="249">
        <v>2356164.11</v>
      </c>
      <c r="F30" s="63">
        <f t="shared" si="1"/>
        <v>113.9537870261139</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57576.24</v>
      </c>
      <c r="E34" s="249">
        <v>34137.440000000002</v>
      </c>
      <c r="F34" s="63">
        <f t="shared" si="1"/>
        <v>59.290846363013635</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1291859.6200000001</v>
      </c>
      <c r="E35" s="81">
        <f t="shared" si="7"/>
        <v>5305390.12</v>
      </c>
      <c r="F35" s="63">
        <f t="shared" si="1"/>
        <v>410.67853177421858</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268487.03000000003</v>
      </c>
      <c r="E36" s="81">
        <f t="shared" si="8"/>
        <v>206445.69</v>
      </c>
      <c r="F36" s="63">
        <f t="shared" si="1"/>
        <v>76.892239450076971</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268487.03000000003</v>
      </c>
      <c r="E38" s="249">
        <v>206445.69</v>
      </c>
      <c r="F38" s="63">
        <f t="shared" si="1"/>
        <v>76.892239450076971</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153583.94</v>
      </c>
      <c r="E39" s="81">
        <f t="shared" si="9"/>
        <v>182131.74</v>
      </c>
      <c r="F39" s="63">
        <f t="shared" si="1"/>
        <v>118.58775077654602</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153583.94</v>
      </c>
      <c r="E40" s="249">
        <v>182131.74</v>
      </c>
      <c r="F40" s="63">
        <f t="shared" si="1"/>
        <v>118.58775077654602</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869788.65</v>
      </c>
      <c r="E54" s="81">
        <f t="shared" si="12"/>
        <v>1734751.5</v>
      </c>
      <c r="F54" s="63">
        <f t="shared" si="1"/>
        <v>199.4451755607526</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869788.65</v>
      </c>
      <c r="E55" s="249">
        <v>1734751.5</v>
      </c>
      <c r="F55" s="63">
        <f t="shared" si="1"/>
        <v>199.4451755607526</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3182061.19</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3182061.19</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2123635.84</v>
      </c>
      <c r="E75" s="81">
        <f t="shared" si="15"/>
        <v>2604346.3199999998</v>
      </c>
      <c r="F75" s="63">
        <f t="shared" si="1"/>
        <v>122.63620112947424</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171109.2</v>
      </c>
      <c r="E77" s="249">
        <v>206642.05</v>
      </c>
      <c r="F77" s="63">
        <f t="shared" si="1"/>
        <v>120.76618323269584</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125357.04</v>
      </c>
      <c r="E78" s="249">
        <v>202704.41</v>
      </c>
      <c r="F78" s="63">
        <f t="shared" si="1"/>
        <v>161.70165632500579</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1827169.6</v>
      </c>
      <c r="E79" s="249">
        <v>2194999.86</v>
      </c>
      <c r="F79" s="63">
        <f t="shared" si="1"/>
        <v>120.13115038691535</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25743539.52</v>
      </c>
      <c r="E82" s="81">
        <f t="shared" si="16"/>
        <v>24708735.720000003</v>
      </c>
      <c r="F82" s="63">
        <f t="shared" si="1"/>
        <v>95.980335962752662</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24947354.989999998</v>
      </c>
      <c r="E84" s="249">
        <v>24061555.760000002</v>
      </c>
      <c r="F84" s="63">
        <f t="shared" si="1"/>
        <v>96.449326069416713</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796184.53</v>
      </c>
      <c r="E86" s="249">
        <v>647179.96</v>
      </c>
      <c r="F86" s="63">
        <f t="shared" si="1"/>
        <v>81.285171416229346</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21847.439999999999</v>
      </c>
      <c r="E89" s="81">
        <f t="shared" si="17"/>
        <v>11165.2</v>
      </c>
      <c r="F89" s="63">
        <f t="shared" si="1"/>
        <v>51.105301124525347</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21847.439999999999</v>
      </c>
      <c r="E106" s="249">
        <v>11165.2</v>
      </c>
      <c r="F106" s="63">
        <f t="shared" si="1"/>
        <v>51.105301124525347</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6794514.79</v>
      </c>
      <c r="E107" s="81">
        <f t="shared" si="21"/>
        <v>10635758.16</v>
      </c>
      <c r="F107" s="63">
        <f t="shared" si="1"/>
        <v>156.53447654059784</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3111422.44</v>
      </c>
      <c r="E108" s="249">
        <v>4106533.88</v>
      </c>
      <c r="F108" s="63">
        <f t="shared" si="1"/>
        <v>131.98252436592958</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3683092.35</v>
      </c>
      <c r="E109" s="249">
        <v>6524681.7800000003</v>
      </c>
      <c r="F109" s="63">
        <f t="shared" si="1"/>
        <v>177.15227205747365</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4542.5</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24556455.359999999</v>
      </c>
      <c r="E114" s="81">
        <f t="shared" si="22"/>
        <v>29878602.810000002</v>
      </c>
      <c r="F114" s="63">
        <f t="shared" si="1"/>
        <v>121.67310946134859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23413112.329999998</v>
      </c>
      <c r="E115" s="81">
        <f t="shared" si="23"/>
        <v>29003305.390000001</v>
      </c>
      <c r="F115" s="63">
        <f t="shared" si="1"/>
        <v>123.87633468463355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9361017.5199999996</v>
      </c>
      <c r="E116" s="249">
        <v>12269620.09</v>
      </c>
      <c r="F116" s="63">
        <f t="shared" si="1"/>
        <v>131.07143602483077</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14052094.810000001</v>
      </c>
      <c r="E117" s="249">
        <v>16733685.300000001</v>
      </c>
      <c r="F117" s="63">
        <f t="shared" si="1"/>
        <v>119.08320806440673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150338.34</v>
      </c>
      <c r="E125" s="249">
        <v>136062.04</v>
      </c>
      <c r="F125" s="63">
        <f t="shared" si="1"/>
        <v>90.50388610117686</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993004.69</v>
      </c>
      <c r="E126" s="249">
        <v>739235.38</v>
      </c>
      <c r="F126" s="63">
        <f t="shared" si="1"/>
        <v>74.444298948880089</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2102506.0499999998</v>
      </c>
      <c r="E129" s="81">
        <f t="shared" si="26"/>
        <v>1976549.9600000002</v>
      </c>
      <c r="F129" s="63">
        <f t="shared" si="1"/>
        <v>94.009240068536329</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95495</v>
      </c>
      <c r="E130" s="81">
        <f t="shared" si="27"/>
        <v>118687.46</v>
      </c>
      <c r="F130" s="63">
        <f t="shared" si="1"/>
        <v>124.28656997748573</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95495</v>
      </c>
      <c r="E132" s="249">
        <v>118687.46</v>
      </c>
      <c r="F132" s="63">
        <f t="shared" si="1"/>
        <v>124.28656997748573</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16002.3</v>
      </c>
      <c r="E135" s="249">
        <v>16991.02</v>
      </c>
      <c r="F135" s="63">
        <f t="shared" si="1"/>
        <v>106.17861182455022</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225082.07</v>
      </c>
      <c r="E137" s="249">
        <v>252766.86</v>
      </c>
      <c r="F137" s="63">
        <f t="shared" si="1"/>
        <v>112.29986466714116</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1144170.51</v>
      </c>
      <c r="E138" s="249">
        <v>1348119.8</v>
      </c>
      <c r="F138" s="63">
        <f t="shared" si="1"/>
        <v>117.82507836179067</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621756.17000000004</v>
      </c>
      <c r="E140" s="249">
        <v>239984.82</v>
      </c>
      <c r="F140" s="63">
        <f t="shared" si="1"/>
        <v>38.597899237574111</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68481645.379999995</v>
      </c>
      <c r="E141" s="106">
        <f t="shared" si="28"/>
        <v>81733721.150000006</v>
      </c>
      <c r="F141" s="82">
        <f t="shared" si="1"/>
        <v>119.35128120310945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9" sqref="E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6534586.3999999994</v>
      </c>
      <c r="E5" s="107">
        <f t="shared" si="0"/>
        <v>340216.97</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75366.77</v>
      </c>
      <c r="E6" s="108">
        <f t="shared" si="1"/>
        <v>113906.11</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75366.77</v>
      </c>
      <c r="E7" s="108">
        <f t="shared" si="2"/>
        <v>113906.11</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32451</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75366.77</v>
      </c>
      <c r="E9" s="250">
        <v>81455.11</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6459219.6299999999</v>
      </c>
      <c r="E22" s="108">
        <f t="shared" si="3"/>
        <v>226310.86</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1489772.63</v>
      </c>
      <c r="E23" s="108">
        <f t="shared" si="4"/>
        <v>5464.86</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1489772.63</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5464.86</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4969447</v>
      </c>
      <c r="E30" s="108">
        <f>SUM(E31:E37)</f>
        <v>220846</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4969447</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220846</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6" sqref="D1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16623872.939999999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93821415.269999981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61700535.799999997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26157476.710000001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15192837.76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2700383.91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1974767.45</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6636</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1786294.79</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100839.13</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13781300.050000001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28183542.399999999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3937337.07</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3937337.07</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88293705.569999993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60533308.969999999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25780547.449999999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15136370.550000001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2655938.7000000002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1982588.48</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6636</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1715100.18</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111487.02</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13144640.59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26607625.859999999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1152770.74</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1152770.74</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22151582.639999986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117307.30999999998</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2461.84</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2461.84</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107593.55999999998</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292.43</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292.43</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102179.84</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65924.62</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9291.26</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5958.3</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21005.66</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4906.1400000000003</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4906.1400000000003</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13.87</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13.87</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201.28</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201.28</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7251.91</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6503.41</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200.06</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548.44000000000005</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22034275.329999998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4781450.3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3330213.29</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13922611.74</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83"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28854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3219</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Provjera</v>
      </c>
      <c r="C275" s="119" t="s">
        <v>3280</v>
      </c>
      <c r="D275" s="123"/>
      <c r="E275" s="71">
        <f>MAX(G275:K275)</f>
        <v>0</v>
      </c>
      <c r="F275" s="71">
        <f t="shared" si="20"/>
        <v>1</v>
      </c>
      <c r="G275" s="71">
        <f>IF(AND(OR(MAX('PR-RAS'!D653:E653,'PR-RAS'!D655:E655)&gt;10000,MAX('PR-RAS'!D654:E654,'PR-RAS'!D656:E656)&gt;35000),O3&lt;&gt;174,O3&lt;&gt;713,O3&lt;&gt;1222,O3&lt;&gt;47107),1,0)</f>
        <v>0</v>
      </c>
      <c r="H275" s="71">
        <f>IF(MAX('PR-RAS'!D653:E656)&gt;100000,1,0)</f>
        <v>0</v>
      </c>
      <c r="I275" s="71"/>
      <c r="J275" s="71"/>
      <c r="K275" s="71"/>
      <c r="L275" s="71">
        <f>IF(MAX('PR-RAS'!D653:E656)&gt;1000,1,0)</f>
        <v>1</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Silvija Muzek</cp:lastModifiedBy>
  <cp:lastPrinted>2025-03-03T13:09:47Z</cp:lastPrinted>
  <dcterms:created xsi:type="dcterms:W3CDTF">2022-04-01T05:14:30Z</dcterms:created>
  <dcterms:modified xsi:type="dcterms:W3CDTF">2025-03-03T13:23:29Z</dcterms:modified>
</cp:coreProperties>
</file>