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kordic\Desktop\FINANCIJSKO IZVJEŠĆE 2025. RAZINA 22 - PREDANO\FINANCIJSKO IZVJEŠĆE - OBJAVA\"/>
    </mc:Choice>
  </mc:AlternateContent>
  <xr:revisionPtr revIDLastSave="0" documentId="13_ncr:1_{3473BF9D-EECA-42B2-9BBE-740B638022F9}" xr6:coauthVersionLast="47" xr6:coauthVersionMax="47" xr10:uidLastSave="{00000000-0000-0000-0000-000000000000}"/>
  <bookViews>
    <workbookView xWindow="28680" yWindow="-120" windowWidth="29040" windowHeight="15840" activeTab="4" xr2:uid="{2284BD4A-7CB8-4509-A3E8-6E524898384B}"/>
  </bookViews>
  <sheets>
    <sheet name="Primljene bjanko zadužnice" sheetId="1" r:id="rId1"/>
    <sheet name="Zadužnice" sheetId="4" r:id="rId2"/>
    <sheet name="Garancije" sheetId="3" r:id="rId3"/>
    <sheet name="Police osiguranja" sheetId="7" r:id="rId4"/>
    <sheet name="Izdane zadužnice" sheetId="6" r:id="rId5"/>
    <sheet name="Rekapitulacija " sheetId="5" r:id="rId6"/>
  </sheets>
  <definedNames>
    <definedName name="_xlnm._FilterDatabase" localSheetId="2" hidden="1">Garancije!$A$7:$H$113</definedName>
    <definedName name="_xlnm._FilterDatabase" localSheetId="0" hidden="1">'Primljene bjanko zadužnice'!$A$7:$H$300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3" i="1" l="1"/>
  <c r="H3" i="5" l="1"/>
  <c r="F3" i="5"/>
  <c r="D3" i="5"/>
  <c r="H11" i="6"/>
  <c r="H12" i="6"/>
  <c r="H13" i="6"/>
  <c r="H14" i="6"/>
  <c r="H15" i="6"/>
  <c r="H16" i="6"/>
  <c r="H17" i="6"/>
  <c r="H18" i="6"/>
  <c r="H19" i="6"/>
  <c r="H27" i="6"/>
  <c r="H28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8" i="6"/>
  <c r="H14" i="7"/>
  <c r="H11" i="7" l="1"/>
  <c r="H10" i="7"/>
  <c r="H9" i="7"/>
  <c r="H8" i="7"/>
  <c r="F30" i="6" l="1"/>
  <c r="H30" i="6" s="1"/>
  <c r="F29" i="6"/>
  <c r="H29" i="6" s="1"/>
  <c r="F26" i="6"/>
  <c r="H26" i="6" s="1"/>
  <c r="F25" i="6"/>
  <c r="H25" i="6" s="1"/>
  <c r="F24" i="6"/>
  <c r="H24" i="6" s="1"/>
  <c r="F23" i="6"/>
  <c r="H23" i="6" s="1"/>
  <c r="F22" i="6"/>
  <c r="H22" i="6" s="1"/>
  <c r="F21" i="6"/>
  <c r="H21" i="6" s="1"/>
  <c r="F20" i="6"/>
  <c r="H20" i="6" s="1"/>
  <c r="F10" i="6"/>
  <c r="H10" i="6" s="1"/>
  <c r="F9" i="6"/>
  <c r="H9" i="6" l="1"/>
  <c r="H49" i="6" s="1"/>
  <c r="J3" i="5" s="1"/>
  <c r="H13" i="4"/>
  <c r="H12" i="4"/>
  <c r="H11" i="4"/>
  <c r="H10" i="4"/>
  <c r="H9" i="4"/>
  <c r="H8" i="4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11" i="1"/>
  <c r="H10" i="1"/>
  <c r="H9" i="1"/>
  <c r="H8" i="1"/>
  <c r="H12" i="1"/>
  <c r="H15" i="1"/>
  <c r="H14" i="1"/>
  <c r="H13" i="1"/>
  <c r="H19" i="1"/>
  <c r="H18" i="1"/>
  <c r="H17" i="1"/>
  <c r="H16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33" i="1"/>
  <c r="H36" i="1"/>
  <c r="H35" i="1"/>
  <c r="H34" i="1"/>
  <c r="H41" i="1"/>
  <c r="H40" i="1"/>
  <c r="H39" i="1"/>
  <c r="H38" i="1"/>
  <c r="H37" i="1"/>
  <c r="H49" i="1"/>
  <c r="H48" i="1"/>
  <c r="H47" i="1"/>
  <c r="H46" i="1"/>
  <c r="H45" i="1"/>
  <c r="H44" i="1"/>
  <c r="H43" i="1"/>
  <c r="H42" i="1"/>
  <c r="H58" i="1"/>
  <c r="H57" i="1"/>
  <c r="H56" i="1"/>
  <c r="H55" i="1"/>
  <c r="H54" i="1"/>
  <c r="H53" i="1"/>
  <c r="H52" i="1"/>
  <c r="H51" i="1"/>
  <c r="H50" i="1"/>
  <c r="H66" i="1"/>
  <c r="H65" i="1"/>
  <c r="H64" i="1"/>
  <c r="H63" i="1"/>
  <c r="H62" i="1"/>
  <c r="H61" i="1"/>
  <c r="H60" i="1"/>
  <c r="H59" i="1"/>
  <c r="H68" i="1"/>
  <c r="H67" i="1"/>
  <c r="H76" i="1"/>
  <c r="H75" i="1"/>
  <c r="H74" i="1"/>
  <c r="H73" i="1"/>
  <c r="H72" i="1"/>
  <c r="H71" i="1"/>
  <c r="H70" i="1"/>
  <c r="H69" i="1"/>
  <c r="H86" i="1"/>
  <c r="H85" i="1"/>
  <c r="H84" i="1"/>
  <c r="H83" i="1"/>
  <c r="H82" i="1"/>
  <c r="H81" i="1"/>
  <c r="H80" i="1"/>
  <c r="H79" i="1"/>
  <c r="H78" i="1"/>
  <c r="H77" i="1"/>
  <c r="H92" i="1"/>
  <c r="H91" i="1"/>
  <c r="H90" i="1"/>
  <c r="H89" i="1"/>
  <c r="H88" i="1"/>
  <c r="H87" i="1"/>
  <c r="H99" i="1"/>
  <c r="H98" i="1"/>
  <c r="H97" i="1"/>
  <c r="H96" i="1"/>
  <c r="H95" i="1"/>
  <c r="H94" i="1"/>
  <c r="H93" i="1"/>
  <c r="H102" i="1"/>
  <c r="H101" i="1"/>
  <c r="H100" i="1"/>
  <c r="H112" i="1"/>
  <c r="H111" i="1"/>
  <c r="H110" i="1"/>
  <c r="H109" i="1"/>
  <c r="H108" i="1"/>
  <c r="H107" i="1"/>
  <c r="H106" i="1"/>
  <c r="H105" i="1"/>
  <c r="H104" i="1"/>
  <c r="H103" i="1"/>
  <c r="H122" i="1"/>
  <c r="H121" i="1"/>
  <c r="H120" i="1"/>
  <c r="H119" i="1"/>
  <c r="H118" i="1"/>
  <c r="H117" i="1"/>
  <c r="H116" i="1"/>
  <c r="H115" i="1"/>
  <c r="H114" i="1"/>
  <c r="H113" i="1"/>
  <c r="H129" i="1"/>
  <c r="H128" i="1"/>
  <c r="H127" i="1"/>
  <c r="H126" i="1"/>
  <c r="H125" i="1"/>
  <c r="H124" i="1"/>
  <c r="H123" i="1"/>
  <c r="H135" i="1"/>
  <c r="H134" i="1"/>
  <c r="H133" i="1"/>
  <c r="H132" i="1"/>
  <c r="H131" i="1"/>
  <c r="H130" i="1"/>
  <c r="H143" i="1"/>
  <c r="H142" i="1"/>
  <c r="H141" i="1"/>
  <c r="H140" i="1"/>
  <c r="H139" i="1"/>
  <c r="H138" i="1"/>
  <c r="H137" i="1"/>
  <c r="H136" i="1"/>
  <c r="H145" i="1"/>
  <c r="H144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77" i="1"/>
  <c r="H176" i="1"/>
  <c r="H175" i="1"/>
  <c r="H174" i="1"/>
  <c r="H173" i="1"/>
  <c r="H172" i="1"/>
  <c r="H171" i="1"/>
  <c r="H17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98" i="1"/>
  <c r="H197" i="1"/>
  <c r="H196" i="1"/>
  <c r="H195" i="1"/>
  <c r="H194" i="1"/>
  <c r="H193" i="1"/>
  <c r="H192" i="1"/>
  <c r="H191" i="1"/>
  <c r="H190" i="1"/>
  <c r="H207" i="1"/>
  <c r="H206" i="1"/>
  <c r="H205" i="1"/>
  <c r="H204" i="1"/>
  <c r="H203" i="1"/>
  <c r="H202" i="1"/>
  <c r="H201" i="1"/>
  <c r="H200" i="1"/>
  <c r="H199" i="1"/>
  <c r="H217" i="1"/>
  <c r="H216" i="1"/>
  <c r="H215" i="1"/>
  <c r="H214" i="1"/>
  <c r="H213" i="1"/>
  <c r="H212" i="1"/>
  <c r="H211" i="1"/>
  <c r="H210" i="1"/>
  <c r="H209" i="1"/>
  <c r="H208" i="1"/>
  <c r="H227" i="1"/>
  <c r="H226" i="1"/>
  <c r="H225" i="1"/>
  <c r="H224" i="1"/>
  <c r="H223" i="1"/>
  <c r="H222" i="1"/>
  <c r="H221" i="1"/>
  <c r="H220" i="1"/>
  <c r="H219" i="1"/>
  <c r="H218" i="1"/>
  <c r="H235" i="1"/>
  <c r="H234" i="1"/>
  <c r="H233" i="1"/>
  <c r="H232" i="1"/>
  <c r="H231" i="1"/>
  <c r="H230" i="1"/>
  <c r="H229" i="1"/>
  <c r="H228" i="1"/>
  <c r="H243" i="1"/>
  <c r="H242" i="1"/>
  <c r="H241" i="1"/>
  <c r="H240" i="1"/>
  <c r="H239" i="1"/>
  <c r="H238" i="1"/>
  <c r="H237" i="1"/>
  <c r="H236" i="1"/>
  <c r="H245" i="1"/>
  <c r="H244" i="1"/>
  <c r="H253" i="1"/>
  <c r="H252" i="1"/>
  <c r="H251" i="1"/>
  <c r="H250" i="1"/>
  <c r="H249" i="1"/>
  <c r="H248" i="1"/>
  <c r="H247" i="1"/>
  <c r="H246" i="1"/>
  <c r="H261" i="1"/>
  <c r="H260" i="1"/>
  <c r="H259" i="1"/>
  <c r="H258" i="1"/>
  <c r="H257" i="1"/>
  <c r="H256" i="1"/>
  <c r="H255" i="1"/>
  <c r="H254" i="1"/>
  <c r="H263" i="1"/>
  <c r="H262" i="1"/>
  <c r="H268" i="1"/>
  <c r="H267" i="1"/>
  <c r="H266" i="1"/>
  <c r="H265" i="1"/>
  <c r="H264" i="1"/>
  <c r="H271" i="1"/>
  <c r="H270" i="1"/>
  <c r="H269" i="1"/>
  <c r="H273" i="1"/>
  <c r="H272" i="1"/>
  <c r="H275" i="1"/>
  <c r="H274" i="1"/>
  <c r="H276" i="1"/>
  <c r="H279" i="1"/>
  <c r="H278" i="1"/>
  <c r="H277" i="1"/>
  <c r="H281" i="1"/>
  <c r="H280" i="1"/>
  <c r="H287" i="1"/>
  <c r="H286" i="1"/>
  <c r="H285" i="1"/>
  <c r="H284" i="1"/>
  <c r="H283" i="1"/>
  <c r="H282" i="1"/>
  <c r="H291" i="1"/>
  <c r="H290" i="1"/>
  <c r="H289" i="1"/>
  <c r="H288" i="1"/>
  <c r="H292" i="1"/>
  <c r="H293" i="1"/>
  <c r="H295" i="1"/>
  <c r="H294" i="1"/>
  <c r="H298" i="1"/>
  <c r="H297" i="1"/>
  <c r="H296" i="1"/>
  <c r="H299" i="1"/>
  <c r="H300" i="1"/>
  <c r="B3" i="5" l="1"/>
  <c r="H16" i="4"/>
  <c r="H116" i="3"/>
  <c r="L3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Ivana Kordić</author>
  </authors>
  <commentList>
    <comment ref="E12" authorId="0" shapeId="0" xr:uid="{4DF5AC89-E417-4C33-9B94-74F976595340}">
      <text>
        <r>
          <rPr>
            <b/>
            <sz val="9"/>
            <color indexed="81"/>
            <rFont val="Segoe UI"/>
            <family val="2"/>
            <charset val="238"/>
          </rPr>
          <t>Ivana Kordić:</t>
        </r>
        <r>
          <rPr>
            <sz val="9"/>
            <color indexed="81"/>
            <rFont val="Segoe UI"/>
            <family val="2"/>
            <charset val="238"/>
          </rPr>
          <t xml:space="preserve">
Stavljen je datum nakon knjiženja 30.06. jer nije unesen u ranije razdoblje </t>
        </r>
      </text>
    </comment>
  </commentList>
</comments>
</file>

<file path=xl/sharedStrings.xml><?xml version="1.0" encoding="utf-8"?>
<sst xmlns="http://schemas.openxmlformats.org/spreadsheetml/2006/main" count="1833" uniqueCount="901">
  <si>
    <t>R.br.</t>
  </si>
  <si>
    <t>Sredstva osiguranja</t>
  </si>
  <si>
    <t>Izdavatelj</t>
  </si>
  <si>
    <t>Datum izdavanja</t>
  </si>
  <si>
    <t>Datum zaprimanja</t>
  </si>
  <si>
    <t>Iznos</t>
  </si>
  <si>
    <t>NAZIV isprave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</si>
  <si>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</si>
  <si>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</si>
  <si>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</si>
  <si>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</si>
  <si>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</si>
  <si>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</si>
  <si>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</si>
  <si>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</si>
  <si>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</si>
  <si>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</si>
  <si>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</si>
  <si>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</si>
  <si>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</si>
  <si>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</si>
  <si>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</si>
  <si>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</si>
  <si>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</si>
  <si>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</si>
  <si>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</si>
  <si>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</si>
  <si>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</si>
  <si>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</si>
  <si>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</si>
  <si>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</si>
  <si>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</si>
  <si>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</si>
  <si>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</si>
  <si>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</si>
  <si>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</si>
  <si>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</si>
  <si>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</si>
  <si>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</si>
  <si>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</si>
  <si>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</si>
  <si>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</si>
  <si>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</si>
  <si>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</si>
  <si>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</si>
  <si>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</si>
  <si>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</si>
  <si>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</si>
  <si>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</si>
  <si>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</si>
  <si>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</si>
  <si>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</si>
  <si>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</si>
  <si>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</si>
  <si>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</si>
  <si>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</si>
  <si>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</si>
  <si>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</si>
  <si>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</si>
  <si>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</si>
  <si>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</si>
  <si>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</si>
  <si>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</si>
  <si>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</si>
  <si>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</si>
  <si>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</si>
  <si>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</si>
  <si>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</si>
  <si>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</si>
  <si>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</si>
  <si>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</si>
  <si>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</si>
  <si>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</si>
  <si>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</si>
  <si>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</si>
  <si>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</si>
  <si>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</si>
  <si>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</si>
  <si>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</si>
  <si>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</si>
  <si>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</si>
  <si>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</si>
  <si>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</si>
  <si>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</si>
  <si>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</si>
  <si>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</si>
  <si>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</si>
  <si>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</si>
  <si>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</si>
  <si>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</si>
  <si>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</si>
  <si>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</si>
  <si>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</si>
  <si>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</si>
  <si>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</si>
  <si>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</si>
  <si>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</si>
  <si>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</si>
  <si>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</si>
  <si>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</si>
  <si>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</si>
  <si>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</si>
  <si>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</si>
  <si>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</si>
  <si>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</si>
  <si>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</si>
  <si>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</si>
  <si>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</si>
  <si>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</si>
  <si>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</si>
  <si>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</si>
  <si>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</si>
  <si>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</si>
  <si>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</si>
  <si>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</si>
  <si>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</si>
  <si>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</si>
  <si>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</si>
  <si>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</si>
  <si>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</si>
  <si>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</si>
  <si>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</si>
  <si>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</si>
  <si>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</si>
  <si>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</si>
  <si>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</si>
  <si>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</si>
  <si>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</si>
  <si>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</si>
  <si>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</si>
  <si>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</si>
  <si>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</si>
  <si>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</si>
  <si>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</si>
  <si>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</si>
  <si>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</si>
  <si>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</si>
  <si>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</si>
  <si>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Status/stanje na dan 31.12.2025.</t>
  </si>
  <si>
    <t>STANJE INSTRUMENATA OSIGURANJA NA DAN 31.12.2025</t>
  </si>
  <si>
    <t>RELIANCE d.o.o.</t>
  </si>
  <si>
    <t>TELEMACH HRVATSKA d.o.o.</t>
  </si>
  <si>
    <t>A1 HRVATSKA d.o.o.</t>
  </si>
  <si>
    <t>GOSPODARENJE OTPADOM d.o.o.</t>
  </si>
  <si>
    <t>H.E.L.P. GRADITELJSTVO d.o.o.</t>
  </si>
  <si>
    <t>STSI INTEGRIRANI TEHNIČKI SERVISI d.o.o.</t>
  </si>
  <si>
    <t>MONTMONTAŽE - ZAVARTEK D.O.O.</t>
  </si>
  <si>
    <t>MARČINKOVIĆ GRAĐEVINSKI OBRT</t>
  </si>
  <si>
    <t>TELEMONT SISAK</t>
  </si>
  <si>
    <t>TONI PAVLIČIĆ,VL. TONI-GALE</t>
  </si>
  <si>
    <t>HRVATSKI TELEKOM d.d.</t>
  </si>
  <si>
    <t>ROAMING NETWORKS d.o.o. za telekomunikacije</t>
  </si>
  <si>
    <t>RADANOVIĆ d.o.o.</t>
  </si>
  <si>
    <t>E.M.G. MARTIN LUKINIĆ</t>
  </si>
  <si>
    <t>S.E.G. ENERGIJA d.o.o.</t>
  </si>
  <si>
    <t>BARES d.o.o.</t>
  </si>
  <si>
    <t>FILIP USLUGE d.o.o.</t>
  </si>
  <si>
    <t>VELMIL d.o.o.</t>
  </si>
  <si>
    <t>GRADNJA, OBRT ZA GRAĐEVINSKE I KONZALTING USLUGE, VL. KRISTIJAN JURAŠINOVIĆ</t>
  </si>
  <si>
    <t>BLAKOM u.o.</t>
  </si>
  <si>
    <t xml:space="preserve">AQUAREMONT </t>
  </si>
  <si>
    <t>OV-1247/2023</t>
  </si>
  <si>
    <t>OV-9217/2023</t>
  </si>
  <si>
    <t>OV-2740/2023</t>
  </si>
  <si>
    <t>OV-167/2023</t>
  </si>
  <si>
    <t>OV-2496/2021</t>
  </si>
  <si>
    <t>OV-3557/2020</t>
  </si>
  <si>
    <t>OV-1822/2020</t>
  </si>
  <si>
    <t>OV-13456/2018</t>
  </si>
  <si>
    <t>OV-4254/17</t>
  </si>
  <si>
    <t>OV-4723/16</t>
  </si>
  <si>
    <t>OV-2305/16</t>
  </si>
  <si>
    <t>OV-2358/2024</t>
  </si>
  <si>
    <t>OV-4291/2024</t>
  </si>
  <si>
    <t>OV-4283/2024</t>
  </si>
  <si>
    <t>OV-7346/2024</t>
  </si>
  <si>
    <t>OV-1287/2025</t>
  </si>
  <si>
    <t>OV-5218/2025</t>
  </si>
  <si>
    <t>OV-4249/2024</t>
  </si>
  <si>
    <t>OV-599/2023</t>
  </si>
  <si>
    <t>OV-3087/2025</t>
  </si>
  <si>
    <t>OV-8935/2025</t>
  </si>
  <si>
    <t>DATABOX d.o.o.</t>
  </si>
  <si>
    <t>OV-4566/2025</t>
  </si>
  <si>
    <t>PETROL PROM d.o.o.</t>
  </si>
  <si>
    <t>OV-2955/2020</t>
  </si>
  <si>
    <t>Primljena bjanko zadužnica jamstvo za otklanjanje nedostataka</t>
  </si>
  <si>
    <t>HIS d.o.o.</t>
  </si>
  <si>
    <t>FRANOLIĆ PROJEKTI d.o.o.</t>
  </si>
  <si>
    <t>GRIV d.o.o.</t>
  </si>
  <si>
    <t>TELITAL MOBITEL d.o.o.</t>
  </si>
  <si>
    <t>MONOLITH SOLUTIONS</t>
  </si>
  <si>
    <t>DB-OPREMA OBRT ZA POSLOVNE USLUGE</t>
  </si>
  <si>
    <t>PERUČA d.o.o.</t>
  </si>
  <si>
    <t>AVIT d.o.o.</t>
  </si>
  <si>
    <t>ŠKRINJICA d.o.o.</t>
  </si>
  <si>
    <t>VISUAL CORTEX d.o.o.</t>
  </si>
  <si>
    <t>ALARM AUTOMATIKA d.o.o.</t>
  </si>
  <si>
    <t>KAPITEL d.o.o.</t>
  </si>
  <si>
    <t>MEĐIMURJE GRADITELJSTVO d.o.o.</t>
  </si>
  <si>
    <t>PET PLUS GRADNJA d.o.o.</t>
  </si>
  <si>
    <t>NIKO TIGAR d.o.o.</t>
  </si>
  <si>
    <t>RAPTOR d.o.o.</t>
  </si>
  <si>
    <t>PROXIMA INFORMATIKA d.o.o.</t>
  </si>
  <si>
    <t>SYGMA d.o.o.</t>
  </si>
  <si>
    <t>OV-2287/2024</t>
  </si>
  <si>
    <t>OV-2205/2023</t>
  </si>
  <si>
    <t>OV-195/2024</t>
  </si>
  <si>
    <t>OV-3639/2024</t>
  </si>
  <si>
    <t>OV-23007/2024</t>
  </si>
  <si>
    <t>OV-1522/2024</t>
  </si>
  <si>
    <t>OV-1523/2024</t>
  </si>
  <si>
    <t>OV-1034/2025</t>
  </si>
  <si>
    <t>OV-5012/2024</t>
  </si>
  <si>
    <t>OV-1733/2024</t>
  </si>
  <si>
    <t>OV-1732/2024</t>
  </si>
  <si>
    <t>OV-951/2025</t>
  </si>
  <si>
    <t>OV-950/2025</t>
  </si>
  <si>
    <t>OV-949/2025</t>
  </si>
  <si>
    <t>OV-954/2025</t>
  </si>
  <si>
    <t>OV-955/2025</t>
  </si>
  <si>
    <t>OV-953/2025</t>
  </si>
  <si>
    <t>OV-948/2025</t>
  </si>
  <si>
    <t>OV-2778/2025</t>
  </si>
  <si>
    <t>OV-689/2024</t>
  </si>
  <si>
    <t>OV-952/2025</t>
  </si>
  <si>
    <t>OV-4082/2024</t>
  </si>
  <si>
    <t>OV-4081/2024</t>
  </si>
  <si>
    <t>OV-7794/2025</t>
  </si>
  <si>
    <t>OV-4772/2025</t>
  </si>
  <si>
    <t>OV-4761/2025</t>
  </si>
  <si>
    <t>Primljena bjanko zadužnica jamstvo za privremeno korištenje javne površine</t>
  </si>
  <si>
    <t>RADANOVIĆ</t>
  </si>
  <si>
    <t>GRADNJA</t>
  </si>
  <si>
    <t>OV-6527/2019</t>
  </si>
  <si>
    <t>OV-491/2019</t>
  </si>
  <si>
    <t>Primljena bjanko zadužnica jamstvo za uredno ispunjenje ugovora - dimnjačari</t>
  </si>
  <si>
    <t>ELDIM VL. MARIO GJURETIĆ</t>
  </si>
  <si>
    <t>DIMNJAČARSKI OBRT VL. MARIO KUŠAN</t>
  </si>
  <si>
    <t>DIMNJAČAR VL. MARIO RIBIĆ</t>
  </si>
  <si>
    <t>DIMNJAČAR VL. IVAN PERKOVIĆ</t>
  </si>
  <si>
    <t>OV-6098/2016</t>
  </si>
  <si>
    <t>OV-3868/16</t>
  </si>
  <si>
    <t>OV-3859/16</t>
  </si>
  <si>
    <t>OV-3862/16</t>
  </si>
  <si>
    <t>OV-3864/16</t>
  </si>
  <si>
    <t>OV-4418/2024</t>
  </si>
  <si>
    <t>OV-5469/2024</t>
  </si>
  <si>
    <t>OV-5468/2024</t>
  </si>
  <si>
    <t xml:space="preserve">ŠAREC </t>
  </si>
  <si>
    <t>Primljena bjanko zadužnica jamstvo za uredno plačanje mjesečnih obroka kupoprodajne cijene stana</t>
  </si>
  <si>
    <t>ALDŽIĆ PROJEKTI J.D.O.O.</t>
  </si>
  <si>
    <t>VRTLARIJA ČIČIĆ J.D.O.O.</t>
  </si>
  <si>
    <t>ALDŽIĆ PROJEKTI D.O.O.</t>
  </si>
  <si>
    <t>OV-2778/2024</t>
  </si>
  <si>
    <t>OV-2113/2024</t>
  </si>
  <si>
    <t>OV-2181/2024</t>
  </si>
  <si>
    <t>OV-2714/2024</t>
  </si>
  <si>
    <t>OV-2779/2024</t>
  </si>
  <si>
    <t>OV-3809/2023</t>
  </si>
  <si>
    <t>OV-4147/2023</t>
  </si>
  <si>
    <t>OV-928/2023</t>
  </si>
  <si>
    <t>OV-4146/2023</t>
  </si>
  <si>
    <t>OV-4145/2023</t>
  </si>
  <si>
    <t>OV-877/2022</t>
  </si>
  <si>
    <t>OV-875/2022</t>
  </si>
  <si>
    <t>OV-876/2022</t>
  </si>
  <si>
    <t>OV-1544/2022</t>
  </si>
  <si>
    <t>OV-1545/2022</t>
  </si>
  <si>
    <t>OV-1340/2022</t>
  </si>
  <si>
    <t>OV-1341/2022</t>
  </si>
  <si>
    <t>OV-1342/2022</t>
  </si>
  <si>
    <t>OV-1143/2022</t>
  </si>
  <si>
    <t>OV-1142/2022</t>
  </si>
  <si>
    <t>OV-1307/2022</t>
  </si>
  <si>
    <t>OV-1306/2022</t>
  </si>
  <si>
    <t>OV-1308/2022</t>
  </si>
  <si>
    <t>OV-4027/2021</t>
  </si>
  <si>
    <t>OV-6018/2020</t>
  </si>
  <si>
    <t>OV-2311/2020</t>
  </si>
  <si>
    <t>OV-2312/2020</t>
  </si>
  <si>
    <t>OV-1092/2020</t>
  </si>
  <si>
    <t>OV-1095/2020</t>
  </si>
  <si>
    <t>OV-2261/2020</t>
  </si>
  <si>
    <t>OV-2262/2020</t>
  </si>
  <si>
    <t>OV-2263/2020</t>
  </si>
  <si>
    <t>OV-2802/2020</t>
  </si>
  <si>
    <t>OV-2803/2020</t>
  </si>
  <si>
    <t>OV-2274/2020</t>
  </si>
  <si>
    <t>OV-2275/2020</t>
  </si>
  <si>
    <t>OV-1698/2020</t>
  </si>
  <si>
    <t>OV-1094/2020</t>
  </si>
  <si>
    <t>OV-2349/2025</t>
  </si>
  <si>
    <t>OV-2176/2025</t>
  </si>
  <si>
    <t>OV-2175/2025</t>
  </si>
  <si>
    <t>OV-2785/2020</t>
  </si>
  <si>
    <t>OV-2784/2020</t>
  </si>
  <si>
    <t>OV-5060/2020</t>
  </si>
  <si>
    <t>OV-3915/2025</t>
  </si>
  <si>
    <t>OV-3916/2025</t>
  </si>
  <si>
    <t>Primljena bjanko zadužnica osiguranje plaćanja naknade za pravo građenja</t>
  </si>
  <si>
    <t>PEAK ENERGY d.o.o.</t>
  </si>
  <si>
    <t>UDRUGA OSOBA SA INVALIDITETOM SMŽ</t>
  </si>
  <si>
    <t>SRRG "KALI SARA"</t>
  </si>
  <si>
    <t>TIE BREAK d.o.o.</t>
  </si>
  <si>
    <t>OV-4881/2023</t>
  </si>
  <si>
    <t>OV-4882/2023</t>
  </si>
  <si>
    <t>OV-1166/2023</t>
  </si>
  <si>
    <t>OV-489/2023</t>
  </si>
  <si>
    <t>OV-3024/2024</t>
  </si>
  <si>
    <t>OV-3406/2024</t>
  </si>
  <si>
    <t>Primljena bjanko zadužnica - obročna otplata</t>
  </si>
  <si>
    <t>AUTOSERVIS BALINČIĆ d.o.o.</t>
  </si>
  <si>
    <t>OV-811/2022</t>
  </si>
  <si>
    <t>OV-561/2025</t>
  </si>
  <si>
    <t>Primljena bjanko zadužnica</t>
  </si>
  <si>
    <t>ZLATNA IGLA - SISCIA d.o.o.</t>
  </si>
  <si>
    <t>STAKLARSTVO USLUŽNI OBRT</t>
  </si>
  <si>
    <t>OV-8208/2016</t>
  </si>
  <si>
    <t>OV-7098/17</t>
  </si>
  <si>
    <t>OV-2864/2019</t>
  </si>
  <si>
    <t>OV-5287/2019</t>
  </si>
  <si>
    <t>OV-1614/12</t>
  </si>
  <si>
    <t>jamstvo je isteklo ali se kamata još naplaćuje</t>
  </si>
  <si>
    <t>Primljena bjanko zadužnica osiguranje plaćanja najmnine, pričuve i režijskih troškova</t>
  </si>
  <si>
    <t>OV-654/2024</t>
  </si>
  <si>
    <t>OV-655/2024</t>
  </si>
  <si>
    <t>OV-7016/2023</t>
  </si>
  <si>
    <t>OV-7015/2023</t>
  </si>
  <si>
    <t>OV-4703/2023</t>
  </si>
  <si>
    <t>OV-4704/2023</t>
  </si>
  <si>
    <t>OV-3067/2023</t>
  </si>
  <si>
    <t>OV-3066/2023</t>
  </si>
  <si>
    <t>OV-4238/2023</t>
  </si>
  <si>
    <t>OV-4237/2023</t>
  </si>
  <si>
    <t>OV-3811/2023</t>
  </si>
  <si>
    <t>OV-3812/2023</t>
  </si>
  <si>
    <t>OV-3391/2023</t>
  </si>
  <si>
    <t>OV-3390/2023</t>
  </si>
  <si>
    <t>OV-2028/2023</t>
  </si>
  <si>
    <t>OV-2029/2023</t>
  </si>
  <si>
    <t>OV-3176/2023</t>
  </si>
  <si>
    <t>OV-3177/2023</t>
  </si>
  <si>
    <t>OV-1890/2023</t>
  </si>
  <si>
    <t>OV-1891/2023</t>
  </si>
  <si>
    <t>OV-463/2023</t>
  </si>
  <si>
    <t>OV-464/2023</t>
  </si>
  <si>
    <t>OV-4456/2022</t>
  </si>
  <si>
    <t>OV-4455/2022</t>
  </si>
  <si>
    <t>OV-3709/2022</t>
  </si>
  <si>
    <t>OV-3708/2022</t>
  </si>
  <si>
    <t>OV-3368/2022</t>
  </si>
  <si>
    <t>OV-3367/2022</t>
  </si>
  <si>
    <t>OV-3950/2022</t>
  </si>
  <si>
    <t>OV-3949/2022</t>
  </si>
  <si>
    <t>OV-2171/2021</t>
  </si>
  <si>
    <t>OV-2170/2021</t>
  </si>
  <si>
    <t>OV-3777/2022</t>
  </si>
  <si>
    <t>OV-3776/2022</t>
  </si>
  <si>
    <t>OV-8586/2022</t>
  </si>
  <si>
    <t>OV-8587/2022</t>
  </si>
  <si>
    <t>OV-132/2022</t>
  </si>
  <si>
    <t>OV-131/2022</t>
  </si>
  <si>
    <t>OV-6211/2021</t>
  </si>
  <si>
    <t>OV-6210/2021</t>
  </si>
  <si>
    <t>OV-175/2022</t>
  </si>
  <si>
    <t>OV-174/2022</t>
  </si>
  <si>
    <t>OV-6746/2021</t>
  </si>
  <si>
    <t>OV-6747/2021</t>
  </si>
  <si>
    <t>OV-4535/2021</t>
  </si>
  <si>
    <t>OV-4534/2021</t>
  </si>
  <si>
    <t>OV-6829/2021</t>
  </si>
  <si>
    <t>OV-5707/2021</t>
  </si>
  <si>
    <t>OV-4092/2021</t>
  </si>
  <si>
    <t>OV-4093/2021</t>
  </si>
  <si>
    <t>OV-2703/2021</t>
  </si>
  <si>
    <t>OV-2704/2021</t>
  </si>
  <si>
    <t>OV-3870/2020</t>
  </si>
  <si>
    <t>OV-3869/2020</t>
  </si>
  <si>
    <t>OV-2323/2020</t>
  </si>
  <si>
    <t>OV-2322/2020</t>
  </si>
  <si>
    <t>OV-2329/2020</t>
  </si>
  <si>
    <t>OV-2328/2020</t>
  </si>
  <si>
    <t>OV-873/2020</t>
  </si>
  <si>
    <t>OV-874/2020</t>
  </si>
  <si>
    <t>OV-3423/2020</t>
  </si>
  <si>
    <t>OV-3424/2020</t>
  </si>
  <si>
    <t>OV-572/2020</t>
  </si>
  <si>
    <t>OV-573/2020</t>
  </si>
  <si>
    <t>OV-8105/2019</t>
  </si>
  <si>
    <t>OV-8104/2019</t>
  </si>
  <si>
    <t>OV-307/2024</t>
  </si>
  <si>
    <t>OV-2786/2024</t>
  </si>
  <si>
    <t>OV-2787/2024</t>
  </si>
  <si>
    <t>OV-6118/2024</t>
  </si>
  <si>
    <t>OV-6119/2024</t>
  </si>
  <si>
    <t>OV-6114/2024</t>
  </si>
  <si>
    <t>OV-6113/2024</t>
  </si>
  <si>
    <t>OV-313/2025</t>
  </si>
  <si>
    <t>OV-314/2025</t>
  </si>
  <si>
    <t>OV-2329/2025</t>
  </si>
  <si>
    <t>OV-2330/2025</t>
  </si>
  <si>
    <t>OV-1488/2025</t>
  </si>
  <si>
    <t>OV-1489/2025</t>
  </si>
  <si>
    <t>OV-306/2024</t>
  </si>
  <si>
    <t>OV-811/2025</t>
  </si>
  <si>
    <t>OV-812/2025</t>
  </si>
  <si>
    <t>OV-808/2025</t>
  </si>
  <si>
    <t>OV-810/2025</t>
  </si>
  <si>
    <t>OV-6560/2025</t>
  </si>
  <si>
    <t>Primljena bjanko zadužnica osiguranje plaćanja zakupa poslovnog prostora</t>
  </si>
  <si>
    <t>SINIŠA JOSIPOVIĆ KAO VLASNIK OBRTA STARI GRAD</t>
  </si>
  <si>
    <t>NEWMIP d.o.o.</t>
  </si>
  <si>
    <t>CUBANO UGOSTITELJSTVO d.o.o.</t>
  </si>
  <si>
    <t>LONIA d.o.o.</t>
  </si>
  <si>
    <t>OV-2019/2024</t>
  </si>
  <si>
    <t>OV-2018/2024</t>
  </si>
  <si>
    <t>OV-4594/2024</t>
  </si>
  <si>
    <t>OV-4595/2024</t>
  </si>
  <si>
    <t>OV-530/2017</t>
  </si>
  <si>
    <t>OV-4484/2015</t>
  </si>
  <si>
    <t>OV-4485/2015</t>
  </si>
  <si>
    <t>OV-4984/2016</t>
  </si>
  <si>
    <t>Primljena bjanko zadužnica jamstvo za uredno ispunjenje ugovora - prekopi</t>
  </si>
  <si>
    <t>Primljena bjanko zadužnica osiguranje plačanja urednog izvršenja ugovora</t>
  </si>
  <si>
    <t>KLING d.o.o.</t>
  </si>
  <si>
    <t>CESTE SISAK d.o.o.</t>
  </si>
  <si>
    <t>HEP-TOPLINARSTVO d.o.o.</t>
  </si>
  <si>
    <t>DOT KONZALTING d.o.o.</t>
  </si>
  <si>
    <t>MAR d.o.o.</t>
  </si>
  <si>
    <t>DOMAGOJ BUNARĐIJA</t>
  </si>
  <si>
    <t>BEMIX d.o.o.</t>
  </si>
  <si>
    <t>KINDIJING d.o.o.</t>
  </si>
  <si>
    <t>CVETNIĆ U.P.T. OBRT</t>
  </si>
  <si>
    <t xml:space="preserve">KONTROL PROJEKT </t>
  </si>
  <si>
    <t>STUDIO MATIJA</t>
  </si>
  <si>
    <t>TRASA ADRIA d.o.o.</t>
  </si>
  <si>
    <t>BUILDING d.o.o.</t>
  </si>
  <si>
    <t>KOPI-AS d.o.o.</t>
  </si>
  <si>
    <t>3E PROJEKTI d.o.o.</t>
  </si>
  <si>
    <t>KOPRIVNICA PLIN</t>
  </si>
  <si>
    <t>MATIČEVIĆ d.o.o.</t>
  </si>
  <si>
    <t>ZZ SPORT SOLUTIONS d.o.o.</t>
  </si>
  <si>
    <t>ZRELAC</t>
  </si>
  <si>
    <t>SOLUM INŽENJERING d.o.o.</t>
  </si>
  <si>
    <t>BIOMASA BRATELJ d.o.o.</t>
  </si>
  <si>
    <t>STRUCTOR d.o.o.</t>
  </si>
  <si>
    <t>LED ELEKTRONIKA d.o.o.</t>
  </si>
  <si>
    <t>PROGEREA d.o.o.</t>
  </si>
  <si>
    <t xml:space="preserve">KINDIJING d.o.o. </t>
  </si>
  <si>
    <t>MEDO GRUPA d.o.o.</t>
  </si>
  <si>
    <t>IMPULS SAVJETOVANJE</t>
  </si>
  <si>
    <t>ALCA ZAGREB d.o.o.</t>
  </si>
  <si>
    <t>KREATIVNE KONSTRUKCIJE j.d.o.o.</t>
  </si>
  <si>
    <t>RI-ING NET d.o.o.</t>
  </si>
  <si>
    <t>TEH-GRADNJA d.o.o.</t>
  </si>
  <si>
    <t>CON-FORMO d.o.o.</t>
  </si>
  <si>
    <t>INVESTICIJSKI NIŽENJERING d.o.o.</t>
  </si>
  <si>
    <t>ZADRUGA PRAKSA</t>
  </si>
  <si>
    <t>AKTIS PROJEKT d.o.o.</t>
  </si>
  <si>
    <t>GEOEKSPERT d.o.o.</t>
  </si>
  <si>
    <t>URBING d.o.o.</t>
  </si>
  <si>
    <t>HALCONIS d.o.o.</t>
  </si>
  <si>
    <t xml:space="preserve"> LIR NAUTICA, DINO BRIŠEVAC</t>
  </si>
  <si>
    <t>PIŠKUR PROJEKTI d.o.o.</t>
  </si>
  <si>
    <t>OV-2605/2023</t>
  </si>
  <si>
    <t>OV-3301/2022</t>
  </si>
  <si>
    <t>OV-10244/2018</t>
  </si>
  <si>
    <t>OV-2307/2019</t>
  </si>
  <si>
    <t>OV-224/2024</t>
  </si>
  <si>
    <t>OV-5366/2023</t>
  </si>
  <si>
    <t>OV-5365/2023</t>
  </si>
  <si>
    <t>OV-513/2023</t>
  </si>
  <si>
    <t>OV-700/2024</t>
  </si>
  <si>
    <t>OV-278/2024</t>
  </si>
  <si>
    <t>OV-889/2024</t>
  </si>
  <si>
    <t>OV-888/2024</t>
  </si>
  <si>
    <t>OV-1410/2024</t>
  </si>
  <si>
    <t>OV-1016/2023</t>
  </si>
  <si>
    <t>OV-1831/2024</t>
  </si>
  <si>
    <t>OV-2482/2023</t>
  </si>
  <si>
    <t>OV-892/2023</t>
  </si>
  <si>
    <t>OV-1907/2023</t>
  </si>
  <si>
    <t>OV-4079/2020</t>
  </si>
  <si>
    <t>OV-4211/2020</t>
  </si>
  <si>
    <t>OV-4212/2020</t>
  </si>
  <si>
    <t>OV-5976/2024</t>
  </si>
  <si>
    <t>OV-5975/2024</t>
  </si>
  <si>
    <t>OV-5699/2024</t>
  </si>
  <si>
    <t>OV-5698/2024</t>
  </si>
  <si>
    <t>OV-6011/2023</t>
  </si>
  <si>
    <t>OV-3515/2024</t>
  </si>
  <si>
    <t>OV-3216/2024</t>
  </si>
  <si>
    <t>OV-3609/2024</t>
  </si>
  <si>
    <t>OV-3608/2024</t>
  </si>
  <si>
    <t>OV-3891/2024</t>
  </si>
  <si>
    <t>OV-1166/2024</t>
  </si>
  <si>
    <t>OV-12030/2024</t>
  </si>
  <si>
    <t>OV-174/2024</t>
  </si>
  <si>
    <t>OV-175/2024</t>
  </si>
  <si>
    <t>OV-906/2024</t>
  </si>
  <si>
    <t>OV-370/2025</t>
  </si>
  <si>
    <t>OV-1246/2025</t>
  </si>
  <si>
    <t>OV-84/2025</t>
  </si>
  <si>
    <t>OV-1907/2024</t>
  </si>
  <si>
    <t>OV-3970/2024</t>
  </si>
  <si>
    <t>OV-2466/2025</t>
  </si>
  <si>
    <t>OV-3285/2024</t>
  </si>
  <si>
    <t>OV-465/2025</t>
  </si>
  <si>
    <t>OV-4584/2025</t>
  </si>
  <si>
    <t>OV-4585/2025</t>
  </si>
  <si>
    <t>OV-5292/2024</t>
  </si>
  <si>
    <t>OV-4586/2025</t>
  </si>
  <si>
    <t>OV-4583/2025</t>
  </si>
  <si>
    <t>OV-4587/2025</t>
  </si>
  <si>
    <t>OV-3423/2025</t>
  </si>
  <si>
    <t>OV-3874/2024</t>
  </si>
  <si>
    <t>OV-5122/2025</t>
  </si>
  <si>
    <t>OV-2537/2025</t>
  </si>
  <si>
    <t>OV-3374/2025</t>
  </si>
  <si>
    <t>OV-2341/2019</t>
  </si>
  <si>
    <t>OV-4761/2019</t>
  </si>
  <si>
    <t>OV-2326/2019</t>
  </si>
  <si>
    <t>OV-2249/2023</t>
  </si>
  <si>
    <t>OV-4598/2019</t>
  </si>
  <si>
    <t>OV-4597/2019</t>
  </si>
  <si>
    <t>OV-690/2024</t>
  </si>
  <si>
    <t>OV-73/2023</t>
  </si>
  <si>
    <t>OV-2341/2025</t>
  </si>
  <si>
    <t>OV-9767/2025</t>
  </si>
  <si>
    <t>OV-5291/2025</t>
  </si>
  <si>
    <t>OV-3908/2025</t>
  </si>
  <si>
    <t>OV-5261/2025</t>
  </si>
  <si>
    <t>OV-3619/2025</t>
  </si>
  <si>
    <t>E.ON Distribucija plina d.o.o.</t>
  </si>
  <si>
    <t>PARTNER ELECTRIC d.o.o.</t>
  </si>
  <si>
    <t>CIOS ENERGY d.o.o.</t>
  </si>
  <si>
    <t>OV-3734/2024</t>
  </si>
  <si>
    <t>OV-2366/2025</t>
  </si>
  <si>
    <t>OV-3881/2025</t>
  </si>
  <si>
    <t>OV-3536/2025</t>
  </si>
  <si>
    <t>OV-11404/2019</t>
  </si>
  <si>
    <t>Primljena zadužnica osiguranje urednog ispunjenja ugovora</t>
  </si>
  <si>
    <t>HP - HRVATSKA POŠTA d.d.</t>
  </si>
  <si>
    <t>MEDO GRUPA</t>
  </si>
  <si>
    <t>BLAKOM USLUŽNI OBRT</t>
  </si>
  <si>
    <t>VETERINARSKA STANICA SISAK</t>
  </si>
  <si>
    <t>EP-ING d.o.o.</t>
  </si>
  <si>
    <t>ŠUŠKOVIĆ - GRAĐENJE d.o.o.</t>
  </si>
  <si>
    <t>TEH GRADNJA</t>
  </si>
  <si>
    <t>NEVING d.o.o.</t>
  </si>
  <si>
    <t>MONTERRA d.o.o.</t>
  </si>
  <si>
    <t>GRASA d.o.o.</t>
  </si>
  <si>
    <t>HRVATSKA ELEKTROPRIVREDA d.d.</t>
  </si>
  <si>
    <t>EOL - EKOS d.o.o.</t>
  </si>
  <si>
    <t>GRADITELJ SVRATIŠTA d.o.o.</t>
  </si>
  <si>
    <t xml:space="preserve">KOSTAK </t>
  </si>
  <si>
    <t>GEOBIM d.o.o.</t>
  </si>
  <si>
    <t>DISPLAY VARAŽDIN d.o.o.</t>
  </si>
  <si>
    <t>RADNIK d.d.</t>
  </si>
  <si>
    <t>GME ELEKTROTEHNIKA I GRAĐENJE d.o.o.</t>
  </si>
  <si>
    <t>KUHN-HRVATSKA d.o.o.</t>
  </si>
  <si>
    <t>TURKOVIĆ d.o.o.</t>
  </si>
  <si>
    <t>BILIĆ-ERIĆ d.o.o.</t>
  </si>
  <si>
    <t>EKUPI d.o.o.</t>
  </si>
  <si>
    <t>VELINAC d.o.o.</t>
  </si>
  <si>
    <t>O-K-TEH d.o.o.</t>
  </si>
  <si>
    <t>AVC d.o.o.</t>
  </si>
  <si>
    <t>TERRA JASKA d.o.o.</t>
  </si>
  <si>
    <t>LIBUSOFT CICOM d.o.o.</t>
  </si>
  <si>
    <t>SMART AUDIOVISUAL d.o.o.</t>
  </si>
  <si>
    <t>TEHNING GRAĐENJE g.o.</t>
  </si>
  <si>
    <t>TEHNOGRADNJA d.o.o.</t>
  </si>
  <si>
    <t>ARCTIC d.o.o.</t>
  </si>
  <si>
    <t>TONI-GALE USLUŽNI OBRT, TONI PAVLIČIĆ</t>
  </si>
  <si>
    <t>SCREENZ d.o.o.</t>
  </si>
  <si>
    <t>TEHNOGRADNJA SISAK d.o.o.</t>
  </si>
  <si>
    <t>WIENER OSIGURANJE</t>
  </si>
  <si>
    <t>DELTA MM STEELIX d.o.o.</t>
  </si>
  <si>
    <t xml:space="preserve">LEČEK-NISKOGRADNJA </t>
  </si>
  <si>
    <t>PETROL d.o.o.</t>
  </si>
  <si>
    <t>PROXIMA d.o.o.</t>
  </si>
  <si>
    <t>LIBER MEDIA d.o.o.</t>
  </si>
  <si>
    <t>NOVI GODOVI d.o.o.</t>
  </si>
  <si>
    <t>Dodatak I. garanciji br.5402345932</t>
  </si>
  <si>
    <t>DODATAK BANKOVNOJ GARANCIJI  BROJ 70-410-1602832.4</t>
  </si>
  <si>
    <t>Dodatak II. garanciji br. 5402345932</t>
  </si>
  <si>
    <t>449/2024-G-DPVPJS</t>
  </si>
  <si>
    <t>G/1745/24</t>
  </si>
  <si>
    <t>Dodatak VI. garanciji br. 5402345932</t>
  </si>
  <si>
    <t>Dodatak III. garanciji br. 5402345932</t>
  </si>
  <si>
    <t>Dodatak IV. garanciji br. 5402345932</t>
  </si>
  <si>
    <t>Dodatak V. garanciji br. 5402345932</t>
  </si>
  <si>
    <t>511/2024-G-DPVPJS</t>
  </si>
  <si>
    <t>Dodatak VII. garanciji br. 5402345932</t>
  </si>
  <si>
    <t>Dodatak 8 Bankovnoj garanciji br.5402345932</t>
  </si>
  <si>
    <t>Dodatak 9 Bankovnoj garanciji br.5402345932</t>
  </si>
  <si>
    <t>1. aneks 2504001022</t>
  </si>
  <si>
    <t>2. aneks 2504001022</t>
  </si>
  <si>
    <t>Dodatak I.  garanciji br.449/2024-G-DPVPJS</t>
  </si>
  <si>
    <t>3. aneks 2504001022</t>
  </si>
  <si>
    <t>4. aneks 2504001022</t>
  </si>
  <si>
    <t>Garancija br. G/2273/25</t>
  </si>
  <si>
    <t>5. aneks 2504001022</t>
  </si>
  <si>
    <t>6. aneks 2504001022</t>
  </si>
  <si>
    <t>Primljena garancija banke jamstvo za uredno ispunjenje ugovora</t>
  </si>
  <si>
    <t xml:space="preserve">Primljena garancija banke jamstvo za otklanjanje nedostataka </t>
  </si>
  <si>
    <t>Na zahtjev UO za upravne, imovinsko pravne i opće poslove čuvamo sve bankarske garancije do isteka ugovora.</t>
  </si>
  <si>
    <t>ADRIA GRUPA  d.o.o.</t>
  </si>
  <si>
    <t>III. dodatak garanciji br. 449/2024-G-DPVPJS</t>
  </si>
  <si>
    <t>HEP d.d.</t>
  </si>
  <si>
    <t>Dodatak II. garanciji br.4101172510</t>
  </si>
  <si>
    <t>Dodatak III. garanciji br. 4101172510</t>
  </si>
  <si>
    <t>Dodatak IV. garanciji br. 4101172510</t>
  </si>
  <si>
    <t>Dodatak V. garanciji br. 4101172510</t>
  </si>
  <si>
    <t>Dodatak II. garanciji br. 449/2024-G-DPVPJS</t>
  </si>
  <si>
    <t>OV-5704/2024</t>
  </si>
  <si>
    <t>I. dodatak garanciji br. 58031096</t>
  </si>
  <si>
    <t>I. dodatak garanciji br. 58031095</t>
  </si>
  <si>
    <t>I. dodatak garanciji br. 4101183970</t>
  </si>
  <si>
    <t>II. dodatak garanciji br. 58031095</t>
  </si>
  <si>
    <t>II. dodatak garanciji br. 4101183970</t>
  </si>
  <si>
    <t>III. dodatak garanciji br. 58031096</t>
  </si>
  <si>
    <t>III. dodatak garanciji br. 58031095</t>
  </si>
  <si>
    <t>III. dodatak garanciji br. 4101183970</t>
  </si>
  <si>
    <t>OV-4711/2025</t>
  </si>
  <si>
    <t>OV-4712/2025</t>
  </si>
  <si>
    <t>OV-4714/2025</t>
  </si>
  <si>
    <t>OV-4713/2025</t>
  </si>
  <si>
    <t>OV-4743/2025</t>
  </si>
  <si>
    <t>OV-4742/2025</t>
  </si>
  <si>
    <t xml:space="preserve">LEČEK NISKOGRADNJA </t>
  </si>
  <si>
    <t>OV-5156/2025</t>
  </si>
  <si>
    <t>OV-6559/2025</t>
  </si>
  <si>
    <t>PRANJIĆ d.o.o.</t>
  </si>
  <si>
    <t>OV-4671/2025</t>
  </si>
  <si>
    <t>OV-15004/2025</t>
  </si>
  <si>
    <t>OV-363/2025</t>
  </si>
  <si>
    <t>OV-5758/2023</t>
  </si>
  <si>
    <t>OV-9136/2025</t>
  </si>
  <si>
    <t>Primljena zadužnica jamastvo za otklanjanje nedostataka</t>
  </si>
  <si>
    <t>TONI GALE</t>
  </si>
  <si>
    <t>VACON d.o.o.</t>
  </si>
  <si>
    <t>Dodatak 7 garanciji br. 5402413556</t>
  </si>
  <si>
    <t>62.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</si>
  <si>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</si>
  <si>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</si>
  <si>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</si>
  <si>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</si>
  <si>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</si>
  <si>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</si>
  <si>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</si>
  <si>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</si>
  <si>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</si>
  <si>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</si>
  <si>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</si>
  <si>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</si>
  <si>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</si>
  <si>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</si>
  <si>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</si>
  <si>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</si>
  <si>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</si>
  <si>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</si>
  <si>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</si>
  <si>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</si>
  <si>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</si>
  <si>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</si>
  <si>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</si>
  <si>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</si>
  <si>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</si>
  <si>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</si>
  <si>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</si>
  <si>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</si>
  <si>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</si>
  <si>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</si>
  <si>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</si>
  <si>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</si>
  <si>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</si>
  <si>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</si>
  <si>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</si>
  <si>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</si>
  <si>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</si>
  <si>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</si>
  <si>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</si>
  <si>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</si>
  <si>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</si>
  <si>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</si>
  <si>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</si>
  <si>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</si>
  <si>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</si>
  <si>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</si>
  <si>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</si>
  <si>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</si>
  <si>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</si>
  <si>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</si>
  <si>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</si>
  <si>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</si>
  <si>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</si>
  <si>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</si>
  <si>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</si>
  <si>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</si>
  <si>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</si>
  <si>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</si>
  <si>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</si>
  <si>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</si>
  <si>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</si>
  <si>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</si>
  <si>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</si>
  <si>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</si>
  <si>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</si>
  <si>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</si>
  <si>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</si>
  <si>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</si>
  <si>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</si>
  <si>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</si>
  <si>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</si>
  <si>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</si>
  <si>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</si>
  <si>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</si>
  <si>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</si>
  <si>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</si>
  <si>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</si>
  <si>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</si>
  <si>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</si>
  <si>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</si>
  <si>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</si>
  <si>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</si>
  <si>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</si>
  <si>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</si>
  <si>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</si>
  <si>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</si>
  <si>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</si>
  <si>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</si>
  <si>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</si>
  <si>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</si>
  <si>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</si>
  <si>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</si>
  <si>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</si>
  <si>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</si>
  <si>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</si>
  <si>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</si>
  <si>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</si>
  <si>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</si>
  <si>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</si>
  <si>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</si>
  <si>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</si>
  <si>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</si>
  <si>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</si>
  <si>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</si>
  <si>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</si>
  <si>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</si>
  <si>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</si>
  <si>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</si>
  <si>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</si>
  <si>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</si>
  <si>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</si>
  <si>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</si>
  <si>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</si>
  <si>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</si>
  <si>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</si>
  <si>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</si>
  <si>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</si>
  <si>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</si>
  <si>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</si>
  <si>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</si>
  <si>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</si>
  <si>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</si>
  <si>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</si>
  <si>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</si>
  <si>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</si>
  <si>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</si>
  <si>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</si>
  <si>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</si>
  <si>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</si>
  <si>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</si>
  <si>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</si>
  <si>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</si>
  <si>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</si>
  <si>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</si>
  <si>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</si>
  <si>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</si>
  <si>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</si>
  <si>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</si>
  <si>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</si>
  <si>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</si>
  <si>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</si>
  <si>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</si>
  <si>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</si>
  <si>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</si>
  <si>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</si>
  <si>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</si>
  <si>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</si>
  <si>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</si>
  <si>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</si>
  <si>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</si>
  <si>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</si>
  <si>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</si>
  <si>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</si>
  <si>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</si>
  <si>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</si>
  <si>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</si>
  <si>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</si>
  <si>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</si>
  <si>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</si>
  <si>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</si>
  <si>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</si>
  <si>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Garancije</t>
  </si>
  <si>
    <t>GRAD SISAK</t>
  </si>
  <si>
    <t>RIMSKA 26</t>
  </si>
  <si>
    <t>OIB:08686015790</t>
  </si>
  <si>
    <t>RB</t>
  </si>
  <si>
    <t>Broj zadužnice</t>
  </si>
  <si>
    <t>Opis</t>
  </si>
  <si>
    <t>Bjanko zadužnica</t>
  </si>
  <si>
    <t>OV-5875/14</t>
  </si>
  <si>
    <t>Grad Sisak</t>
  </si>
  <si>
    <t>RBA (za kredit GOS-a)</t>
  </si>
  <si>
    <t>-</t>
  </si>
  <si>
    <t>OV-5876/14</t>
  </si>
  <si>
    <t>RBA (za kartice)</t>
  </si>
  <si>
    <t>OV-5033/14</t>
  </si>
  <si>
    <t>INA kartica</t>
  </si>
  <si>
    <t>OV-5030/14</t>
  </si>
  <si>
    <t>RBA</t>
  </si>
  <si>
    <t>OV-3754/15</t>
  </si>
  <si>
    <t>HBOR</t>
  </si>
  <si>
    <t>OV-4375/15</t>
  </si>
  <si>
    <t>OV-4376/15</t>
  </si>
  <si>
    <t>OV-0533/15</t>
  </si>
  <si>
    <t>OV-1096/16</t>
  </si>
  <si>
    <t>OV-4726/16</t>
  </si>
  <si>
    <t>OV-4755/16</t>
  </si>
  <si>
    <t>OV-5026/16</t>
  </si>
  <si>
    <t>OV-2827/17</t>
  </si>
  <si>
    <t>Povrat instrumenata osiguranja po zatvorenom plasmanu 170703061624</t>
  </si>
  <si>
    <t>OV-2833/17</t>
  </si>
  <si>
    <t>Povrat instrumenata osiguranja po zatvorenom plasmanu 170703061462</t>
  </si>
  <si>
    <t>OV-2771/2018</t>
  </si>
  <si>
    <t>OV-2772/2018</t>
  </si>
  <si>
    <t>OV-2773/2018</t>
  </si>
  <si>
    <t>OV-2774/2018</t>
  </si>
  <si>
    <t>OV-2775/2018</t>
  </si>
  <si>
    <t>OV-4150/2023</t>
  </si>
  <si>
    <t>Ministarstvo regionalnog razvoja i fondova Europske unije</t>
  </si>
  <si>
    <t>OV-2660/2023</t>
  </si>
  <si>
    <t>Središnji drž. ured za demografiju i mlade - projekt ulaganja u dj. Vrtiće</t>
  </si>
  <si>
    <t>OV-1776/2023</t>
  </si>
  <si>
    <t>Supernova Sisak West d.o.o.</t>
  </si>
  <si>
    <t>OV-1775/2023</t>
  </si>
  <si>
    <t>OV-4589/2024</t>
  </si>
  <si>
    <t>OV-2218/2024</t>
  </si>
  <si>
    <t>OV-2681/2024</t>
  </si>
  <si>
    <t>Ugovor o sufinanciranju za Projekt ulaganja u objekt/prostor centra za mlade</t>
  </si>
  <si>
    <t>OV-2682/2024</t>
  </si>
  <si>
    <t>OV-3307/2024</t>
  </si>
  <si>
    <t>Ugovor o opskrbi plinom Broj:STP-EN-OP-2024/60947</t>
  </si>
  <si>
    <t>OV-1503/2025</t>
  </si>
  <si>
    <t>Ugovor o sufinanciranju provedbe EU projekata</t>
  </si>
  <si>
    <t>OV-1502/2025</t>
  </si>
  <si>
    <t>OV-1501/2025</t>
  </si>
  <si>
    <t>OV-1962/2025</t>
  </si>
  <si>
    <t>Dostupnost kvalitetne skrbi za djecu u lokalnim zajednicama kroz poboljšanje materijalnih uvjeta u dječjim vrtićima</t>
  </si>
  <si>
    <t>OV-1963/2025</t>
  </si>
  <si>
    <t>OV-1977/2025</t>
  </si>
  <si>
    <t>Dostupnost kvalitetnih i priuštivih sadržaja za djecu u lokalnim zajednicama kroz opremanje i uređenje igrališta za djecu</t>
  </si>
  <si>
    <t>OV-5361/2025</t>
  </si>
  <si>
    <t xml:space="preserve">Ugovor o sufinanciranju provedbe EU projekata - DV Galdovo </t>
  </si>
  <si>
    <t>OV-5362/2025</t>
  </si>
  <si>
    <t>OV-5363/2025</t>
  </si>
  <si>
    <t>Zadužnica</t>
  </si>
  <si>
    <t>OV-6209/2025</t>
  </si>
  <si>
    <t>Ugovor o opremanju i uređenju okoliša - Centar znanja i planetarij Munjara</t>
  </si>
  <si>
    <t>OV-</t>
  </si>
  <si>
    <t>Ugovor o kreditu</t>
  </si>
  <si>
    <t>Izdane zadužnice</t>
  </si>
  <si>
    <t>Police osiguranja</t>
  </si>
  <si>
    <t>Red. br.</t>
  </si>
  <si>
    <t>Broj police osiguranja</t>
  </si>
  <si>
    <t>Iznos (eur)</t>
  </si>
  <si>
    <t>Dužnik</t>
  </si>
  <si>
    <t xml:space="preserve">Vrsta jamstva                                                           </t>
  </si>
  <si>
    <t>Ugovor (naziv, klasa, urbroj, datum sklapanja)</t>
  </si>
  <si>
    <t>Jamstvo za uredno izvršenje ugovora</t>
  </si>
  <si>
    <t>DOM KULTURE KKV</t>
  </si>
  <si>
    <t>BILIĆ-ERIĆ OSIGURANJE d.o.o.</t>
  </si>
  <si>
    <t>OSIGURANJE OD ODGOVORNOSTI IZ OBAVLJANJA ZAŠTITARSKE I DETEKTIVSKE DJELATNOSTI</t>
  </si>
  <si>
    <t>Dupli unos, treba ga isknjižiti</t>
  </si>
  <si>
    <t>Zadužnice</t>
  </si>
  <si>
    <t>991410/996410 konto</t>
  </si>
  <si>
    <t>Primljene bjanko zadužnice</t>
  </si>
  <si>
    <t>FIZIČKA OSOBA</t>
  </si>
  <si>
    <t xml:space="preserve">UKUPNO PRIMLJENE BJANKO ZADUŽNICE NA DAN 31.12.2025. </t>
  </si>
  <si>
    <t xml:space="preserve">UKUPNO PRIMLJENE ZADUŽNICE NA DAN 31.12.2025. </t>
  </si>
  <si>
    <t xml:space="preserve">UKUPNO PRIMLJENE GARANCIJE NA DAN 31.12.2025. </t>
  </si>
  <si>
    <t>Primljeni bjanko zadužnice - primljene</t>
  </si>
  <si>
    <t>Primljeni instumenti osiguranja -  Garancije</t>
  </si>
  <si>
    <t>Primljeni instrumenti osiguranja - zadužnice</t>
  </si>
  <si>
    <t>Primljeni instrumenti osiguranja - Police osiguranja</t>
  </si>
  <si>
    <t>Instrumenti osiguranja - Izdane zadužnice</t>
  </si>
  <si>
    <t xml:space="preserve">UKUPNO IZDANE ZADUŽNICE NA DAN 31.12.2025. </t>
  </si>
  <si>
    <t xml:space="preserve">UKUPNO PRIMLJENE POLICE OSIGURANJA NA DAN 31.12.2025.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</si>
</sst>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k_n"/>
    <numFmt numFmtId="165" formatCode="#,##0.00\ [$EUR]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color theme="1"/>
      <name val="Calibri"/>
      <family val="2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4" fontId="0" fillId="0" borderId="1" xfId="0" applyNumberForma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14" fontId="3" fillId="0" borderId="1" xfId="0" applyNumberFormat="1" applyFont="1" applyBorder="1" applyAlignment="1">
      <alignment horizontal="center" wrapText="1"/>
    </xf>
    <xf numFmtId="4" fontId="3" fillId="0" borderId="1" xfId="0" applyNumberFormat="1" applyFont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14" fontId="5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4" fontId="0" fillId="3" borderId="1" xfId="0" applyNumberFormat="1" applyFill="1" applyBorder="1"/>
    <xf numFmtId="0" fontId="0" fillId="0" borderId="3" xfId="0" applyBorder="1"/>
    <xf numFmtId="164" fontId="3" fillId="0" borderId="1" xfId="0" applyNumberFormat="1" applyFont="1" applyBorder="1" applyAlignment="1">
      <alignment horizontal="center" wrapText="1"/>
    </xf>
    <xf numFmtId="0" fontId="3" fillId="0" borderId="1" xfId="0" applyFont="1" applyBorder="1"/>
    <xf numFmtId="4" fontId="3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wrapText="1"/>
    </xf>
    <xf numFmtId="14" fontId="3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2" borderId="3" xfId="0" applyFill="1" applyBorder="1" applyAlignment="1">
      <alignment wrapText="1"/>
    </xf>
    <xf numFmtId="0" fontId="0" fillId="2" borderId="1" xfId="0" applyFill="1" applyBorder="1"/>
    <xf numFmtId="4" fontId="3" fillId="0" borderId="1" xfId="0" applyNumberFormat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3" borderId="0" xfId="0" applyFill="1"/>
    <xf numFmtId="0" fontId="0" fillId="0" borderId="0" xfId="0" applyAlignment="1">
      <alignment wrapText="1"/>
    </xf>
    <xf numFmtId="0" fontId="3" fillId="5" borderId="1" xfId="0" applyFont="1" applyFill="1" applyBorder="1" applyAlignment="1">
      <alignment wrapText="1"/>
    </xf>
    <xf numFmtId="14" fontId="3" fillId="5" borderId="1" xfId="0" applyNumberFormat="1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right"/>
    </xf>
    <xf numFmtId="14" fontId="3" fillId="0" borderId="1" xfId="0" applyNumberFormat="1" applyFont="1" applyBorder="1" applyAlignment="1">
      <alignment horizontal="right" wrapText="1"/>
    </xf>
    <xf numFmtId="4" fontId="3" fillId="0" borderId="1" xfId="0" applyNumberFormat="1" applyFont="1" applyBorder="1"/>
    <xf numFmtId="4" fontId="3" fillId="0" borderId="1" xfId="0" applyNumberFormat="1" applyFont="1" applyBorder="1" applyAlignment="1">
      <alignment horizontal="right"/>
    </xf>
    <xf numFmtId="0" fontId="0" fillId="2" borderId="4" xfId="0" applyFill="1" applyBorder="1"/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14" fontId="3" fillId="0" borderId="3" xfId="0" applyNumberFormat="1" applyFont="1" applyBorder="1" applyAlignment="1">
      <alignment horizontal="center" wrapText="1"/>
    </xf>
    <xf numFmtId="0" fontId="0" fillId="5" borderId="1" xfId="0" applyFill="1" applyBorder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1" fillId="0" borderId="4" xfId="0" applyNumberFormat="1" applyFont="1" applyBorder="1" applyAlignment="1">
      <alignment horizontal="center" wrapText="1"/>
    </xf>
    <xf numFmtId="4" fontId="3" fillId="5" borderId="1" xfId="0" applyNumberFormat="1" applyFont="1" applyFill="1" applyBorder="1"/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wrapText="1"/>
    </xf>
    <xf numFmtId="14" fontId="5" fillId="2" borderId="1" xfId="0" applyNumberFormat="1" applyFont="1" applyFill="1" applyBorder="1" applyAlignment="1">
      <alignment horizontal="center" wrapText="1"/>
    </xf>
    <xf numFmtId="0" fontId="0" fillId="2" borderId="0" xfId="0" applyFill="1"/>
    <xf numFmtId="0" fontId="8" fillId="0" borderId="0" xfId="0" applyFont="1"/>
    <xf numFmtId="0" fontId="9" fillId="0" borderId="0" xfId="0" applyFont="1"/>
    <xf numFmtId="4" fontId="9" fillId="0" borderId="0" xfId="0" applyNumberFormat="1" applyFont="1"/>
    <xf numFmtId="0" fontId="9" fillId="2" borderId="1" xfId="0" applyFont="1" applyFill="1" applyBorder="1"/>
    <xf numFmtId="0" fontId="9" fillId="2" borderId="1" xfId="0" applyFont="1" applyFill="1" applyBorder="1" applyAlignment="1">
      <alignment horizontal="left"/>
    </xf>
    <xf numFmtId="14" fontId="9" fillId="6" borderId="1" xfId="0" applyNumberFormat="1" applyFont="1" applyFill="1" applyBorder="1" applyAlignment="1">
      <alignment horizontal="right"/>
    </xf>
    <xf numFmtId="4" fontId="9" fillId="6" borderId="1" xfId="0" applyNumberFormat="1" applyFont="1" applyFill="1" applyBorder="1"/>
    <xf numFmtId="4" fontId="9" fillId="2" borderId="1" xfId="0" applyNumberFormat="1" applyFont="1" applyFill="1" applyBorder="1"/>
    <xf numFmtId="0" fontId="5" fillId="2" borderId="1" xfId="0" applyFont="1" applyFill="1" applyBorder="1" applyAlignment="1">
      <alignment horizontal="left"/>
    </xf>
    <xf numFmtId="4" fontId="0" fillId="6" borderId="1" xfId="0" applyNumberFormat="1" applyFill="1" applyBorder="1"/>
    <xf numFmtId="0" fontId="9" fillId="2" borderId="1" xfId="0" applyFont="1" applyFill="1" applyBorder="1" applyAlignment="1">
      <alignment wrapText="1"/>
    </xf>
    <xf numFmtId="14" fontId="9" fillId="6" borderId="1" xfId="0" applyNumberFormat="1" applyFont="1" applyFill="1" applyBorder="1"/>
    <xf numFmtId="4" fontId="5" fillId="6" borderId="1" xfId="0" applyNumberFormat="1" applyFont="1" applyFill="1" applyBorder="1"/>
    <xf numFmtId="0" fontId="9" fillId="2" borderId="0" xfId="0" applyFont="1" applyFill="1"/>
    <xf numFmtId="0" fontId="12" fillId="2" borderId="1" xfId="0" applyFont="1" applyFill="1" applyBorder="1" applyAlignment="1">
      <alignment horizontal="left"/>
    </xf>
    <xf numFmtId="4" fontId="12" fillId="6" borderId="1" xfId="0" applyNumberFormat="1" applyFont="1" applyFill="1" applyBorder="1"/>
    <xf numFmtId="14" fontId="9" fillId="7" borderId="1" xfId="0" applyNumberFormat="1" applyFont="1" applyFill="1" applyBorder="1"/>
    <xf numFmtId="4" fontId="9" fillId="7" borderId="1" xfId="0" applyNumberFormat="1" applyFont="1" applyFill="1" applyBorder="1"/>
    <xf numFmtId="14" fontId="9" fillId="7" borderId="1" xfId="0" applyNumberFormat="1" applyFont="1" applyFill="1" applyBorder="1" applyAlignment="1">
      <alignment horizontal="right"/>
    </xf>
    <xf numFmtId="4" fontId="5" fillId="7" borderId="1" xfId="0" applyNumberFormat="1" applyFont="1" applyFill="1" applyBorder="1"/>
    <xf numFmtId="14" fontId="5" fillId="0" borderId="0" xfId="0" applyNumberFormat="1" applyFont="1" applyAlignment="1">
      <alignment horizontal="center"/>
    </xf>
    <xf numFmtId="0" fontId="9" fillId="0" borderId="1" xfId="0" applyFont="1" applyBorder="1"/>
    <xf numFmtId="164" fontId="9" fillId="0" borderId="0" xfId="0" applyNumberFormat="1" applyFont="1"/>
    <xf numFmtId="4" fontId="9" fillId="0" borderId="1" xfId="0" applyNumberFormat="1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49" fontId="6" fillId="0" borderId="0" xfId="0" applyNumberFormat="1" applyFont="1" applyAlignment="1">
      <alignment wrapText="1"/>
    </xf>
    <xf numFmtId="4" fontId="6" fillId="0" borderId="0" xfId="0" applyNumberFormat="1" applyFont="1"/>
    <xf numFmtId="0" fontId="1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/>
    <xf numFmtId="4" fontId="6" fillId="0" borderId="1" xfId="0" applyNumberFormat="1" applyFont="1" applyBorder="1"/>
    <xf numFmtId="49" fontId="6" fillId="0" borderId="1" xfId="0" applyNumberFormat="1" applyFont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left" wrapText="1"/>
    </xf>
    <xf numFmtId="0" fontId="0" fillId="8" borderId="0" xfId="0" applyFill="1" applyAlignment="1">
      <alignment horizontal="right"/>
    </xf>
    <xf numFmtId="14" fontId="3" fillId="0" borderId="0" xfId="0" applyNumberFormat="1" applyFont="1" applyAlignment="1">
      <alignment horizontal="right"/>
    </xf>
    <xf numFmtId="4" fontId="3" fillId="0" borderId="0" xfId="0" applyNumberFormat="1" applyFont="1"/>
    <xf numFmtId="0" fontId="0" fillId="0" borderId="0" xfId="0" applyAlignment="1">
      <alignment horizontal="right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 wrapText="1"/>
    </xf>
    <xf numFmtId="4" fontId="1" fillId="9" borderId="1" xfId="0" applyNumberFormat="1" applyFont="1" applyFill="1" applyBorder="1" applyAlignment="1">
      <alignment horizontal="center" wrapText="1"/>
    </xf>
    <xf numFmtId="4" fontId="1" fillId="9" borderId="5" xfId="0" applyNumberFormat="1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4" fontId="0" fillId="0" borderId="0" xfId="0" applyNumberFormat="1" applyAlignment="1">
      <alignment horizontal="center"/>
    </xf>
    <xf numFmtId="4" fontId="1" fillId="9" borderId="0" xfId="0" applyNumberFormat="1" applyFont="1" applyFill="1" applyAlignment="1">
      <alignment horizontal="center" wrapText="1"/>
    </xf>
    <xf numFmtId="165" fontId="0" fillId="0" borderId="0" xfId="0" applyNumberFormat="1"/>
    <xf numFmtId="165" fontId="0" fillId="10" borderId="0" xfId="0" applyNumberFormat="1" applyFill="1"/>
    <xf numFmtId="0" fontId="3" fillId="0" borderId="0" xfId="0" applyFont="1"/>
    <xf numFmtId="1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wrapText="1"/>
    </xf>
    <xf numFmtId="0" fontId="1" fillId="10" borderId="4" xfId="0" applyFont="1" applyFill="1" applyBorder="1" applyAlignment="1">
      <alignment horizontal="center" wrapText="1"/>
    </xf>
    <xf numFmtId="4" fontId="1" fillId="10" borderId="4" xfId="0" applyNumberFormat="1" applyFont="1" applyFill="1" applyBorder="1" applyAlignment="1">
      <alignment horizontal="center" wrapText="1"/>
    </xf>
    <xf numFmtId="0" fontId="1" fillId="9" borderId="4" xfId="0" applyFont="1" applyFill="1" applyBorder="1" applyAlignment="1">
      <alignment horizontal="center" wrapText="1"/>
    </xf>
    <xf numFmtId="4" fontId="1" fillId="9" borderId="4" xfId="0" applyNumberFormat="1" applyFont="1" applyFill="1" applyBorder="1" applyAlignment="1">
      <alignment horizontal="center" wrapText="1"/>
    </xf>
    <xf numFmtId="165" fontId="0" fillId="9" borderId="0" xfId="0" applyNumberFormat="1" applyFill="1"/>
    <xf numFmtId="4" fontId="0" fillId="10" borderId="0" xfId="0" applyNumberFormat="1" applyFill="1"/>
    <xf numFmtId="4" fontId="3" fillId="0" borderId="1" xfId="0" applyNumberFormat="1" applyFont="1" applyBorder="1" applyAlignment="1">
      <alignment wrapText="1"/>
    </xf>
    <xf numFmtId="0" fontId="13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/>
    </xf>
    <xf numFmtId="49" fontId="13" fillId="10" borderId="1" xfId="0" applyNumberFormat="1" applyFont="1" applyFill="1" applyBorder="1" applyAlignment="1">
      <alignment horizontal="center" vertical="center" wrapText="1"/>
    </xf>
    <xf numFmtId="4" fontId="1" fillId="10" borderId="1" xfId="0" applyNumberFormat="1" applyFont="1" applyFill="1" applyBorder="1" applyAlignment="1">
      <alignment horizontal="center" wrapText="1"/>
    </xf>
    <xf numFmtId="0" fontId="10" fillId="10" borderId="1" xfId="0" applyFont="1" applyFill="1" applyBorder="1" applyAlignment="1">
      <alignment horizontal="center"/>
    </xf>
    <xf numFmtId="0" fontId="10" fillId="10" borderId="1" xfId="0" applyFont="1" applyFill="1" applyBorder="1" applyAlignment="1">
      <alignment horizontal="center" wrapText="1"/>
    </xf>
    <xf numFmtId="0" fontId="11" fillId="10" borderId="1" xfId="0" applyFont="1" applyFill="1" applyBorder="1" applyAlignment="1">
      <alignment horizontal="center" wrapText="1"/>
    </xf>
    <xf numFmtId="4" fontId="10" fillId="10" borderId="1" xfId="0" applyNumberFormat="1" applyFont="1" applyFill="1" applyBorder="1" applyAlignment="1">
      <alignment horizontal="center" wrapText="1"/>
    </xf>
    <xf numFmtId="4" fontId="11" fillId="10" borderId="1" xfId="0" applyNumberFormat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right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65726-232B-4562-810C-69FEE888F2CD}">
  <sheetPr>
    <tabColor theme="9" tint="-0.249977111117893"/>
    <pageSetUpPr fitToPage="1"/>
  </sheetPr>
  <dimension ref="A1:L309"/>
  <sheetViews>
    <sheetView topLeftCell="A290" workbookViewId="0">
      <selection activeCell="H304" sqref="H304"/>
    </sheetView>
  </sheetViews>
  <sheetFormatPr defaultRowHeight="15" x14ac:dyDescent="0.25"/>
  <cols>
    <col min="1" max="1" width="9.140625" style="2"/>
    <col min="2" max="2" width="56" customWidth="1"/>
    <col min="3" max="3" width="28.7109375" customWidth="1"/>
    <col min="4" max="4" width="17.42578125" customWidth="1"/>
    <col min="5" max="5" width="16.28515625" customWidth="1"/>
    <col min="6" max="6" width="14.28515625" customWidth="1"/>
    <col min="7" max="7" width="16.7109375" customWidth="1"/>
    <col min="8" max="8" width="20.140625" customWidth="1"/>
    <col min="9" max="9" width="12.42578125" customWidth="1"/>
  </cols>
  <sheetData>
    <row r="1" spans="1:12" x14ac:dyDescent="0.25">
      <c r="A1"/>
      <c r="B1" s="54" t="s">
        <v>807</v>
      </c>
    </row>
    <row r="2" spans="1:12" x14ac:dyDescent="0.25">
      <c r="A2"/>
      <c r="B2" s="54" t="s">
        <v>808</v>
      </c>
    </row>
    <row r="3" spans="1:12" x14ac:dyDescent="0.25">
      <c r="A3"/>
      <c r="B3" s="54" t="s">
        <v>809</v>
      </c>
    </row>
    <row r="4" spans="1:12" x14ac:dyDescent="0.25">
      <c r="A4"/>
    </row>
    <row r="5" spans="1:12" x14ac:dyDescent="0.25">
      <c r="A5"/>
      <c r="B5" s="1" t="s">
        <v>894</v>
      </c>
    </row>
    <row r="6" spans="1:12" x14ac:dyDescent="0.25">
      <c r="C6" s="2"/>
      <c r="F6" s="3"/>
      <c r="G6" s="3"/>
      <c r="H6" s="108"/>
    </row>
    <row r="7" spans="1:12" ht="30" x14ac:dyDescent="0.25">
      <c r="A7" s="99" t="s">
        <v>0</v>
      </c>
      <c r="B7" s="100" t="s">
        <v>1</v>
      </c>
      <c r="C7" s="100" t="s">
        <v>2</v>
      </c>
      <c r="D7" s="100" t="s">
        <v>3</v>
      </c>
      <c r="E7" s="100" t="s">
        <v>4</v>
      </c>
      <c r="F7" s="101" t="s">
        <v>5</v>
      </c>
      <c r="G7" s="102" t="s">
        <v>6</v>
      </c>
      <c r="H7" s="109" t="s">
        <v>138</v>
      </c>
    </row>
    <row r="8" spans="1:12" ht="30" x14ac:dyDescent="0.25">
      <c r="A8" s="16" t="s">
        <v>7</v>
      </c>
      <c r="B8" s="12" t="s">
        <v>423</v>
      </c>
      <c r="C8" s="7" t="s">
        <v>140</v>
      </c>
      <c r="D8" s="9">
        <v>44988</v>
      </c>
      <c r="E8" s="9">
        <v>44998</v>
      </c>
      <c r="F8" s="10">
        <v>10000</v>
      </c>
      <c r="G8" s="103" t="s">
        <v>161</v>
      </c>
      <c r="H8" s="6">
        <f t="shared" ref="H8:H19" si="0">F8</f>
        <v>10000</v>
      </c>
    </row>
    <row r="9" spans="1:12" ht="30" x14ac:dyDescent="0.25">
      <c r="A9" s="16" t="s">
        <v>8</v>
      </c>
      <c r="B9" s="12" t="s">
        <v>423</v>
      </c>
      <c r="C9" s="7" t="s">
        <v>141</v>
      </c>
      <c r="D9" s="9">
        <v>45195</v>
      </c>
      <c r="E9" s="9">
        <v>45196</v>
      </c>
      <c r="F9" s="10">
        <v>10000</v>
      </c>
      <c r="G9" s="103" t="s">
        <v>162</v>
      </c>
      <c r="H9" s="6">
        <f t="shared" si="0"/>
        <v>10000</v>
      </c>
    </row>
    <row r="10" spans="1:12" ht="30" x14ac:dyDescent="0.25">
      <c r="A10" s="16" t="s">
        <v>9</v>
      </c>
      <c r="B10" s="12" t="s">
        <v>423</v>
      </c>
      <c r="C10" s="7" t="s">
        <v>142</v>
      </c>
      <c r="D10" s="9">
        <v>45167</v>
      </c>
      <c r="E10" s="9">
        <v>45175</v>
      </c>
      <c r="F10" s="10">
        <v>10000</v>
      </c>
      <c r="G10" s="103" t="s">
        <v>163</v>
      </c>
      <c r="H10" s="6">
        <f t="shared" si="0"/>
        <v>10000</v>
      </c>
    </row>
    <row r="11" spans="1:12" ht="30" x14ac:dyDescent="0.25">
      <c r="A11" s="16" t="s">
        <v>10</v>
      </c>
      <c r="B11" s="12" t="s">
        <v>423</v>
      </c>
      <c r="C11" s="7" t="s">
        <v>159</v>
      </c>
      <c r="D11" s="9">
        <v>44943</v>
      </c>
      <c r="E11" s="9">
        <v>44959</v>
      </c>
      <c r="F11" s="10">
        <v>10000</v>
      </c>
      <c r="G11" s="103" t="s">
        <v>164</v>
      </c>
      <c r="H11" s="6">
        <f t="shared" si="0"/>
        <v>10000</v>
      </c>
    </row>
    <row r="12" spans="1:12" ht="30" x14ac:dyDescent="0.25">
      <c r="A12" s="16" t="s">
        <v>11</v>
      </c>
      <c r="B12" s="12" t="s">
        <v>423</v>
      </c>
      <c r="C12" s="7" t="s">
        <v>160</v>
      </c>
      <c r="D12" s="9">
        <v>44337</v>
      </c>
      <c r="E12" s="9">
        <v>44340</v>
      </c>
      <c r="F12" s="10">
        <v>6636.1404207313026</v>
      </c>
      <c r="G12" s="103" t="s">
        <v>165</v>
      </c>
      <c r="H12" s="6">
        <f t="shared" si="0"/>
        <v>6636.1404207313026</v>
      </c>
    </row>
    <row r="13" spans="1:12" ht="30" x14ac:dyDescent="0.25">
      <c r="A13" s="16" t="s">
        <v>12</v>
      </c>
      <c r="B13" s="12" t="s">
        <v>423</v>
      </c>
      <c r="C13" s="7" t="s">
        <v>143</v>
      </c>
      <c r="D13" s="9">
        <v>44124</v>
      </c>
      <c r="E13" s="9">
        <v>44127</v>
      </c>
      <c r="F13" s="10">
        <v>6636.1404207313026</v>
      </c>
      <c r="G13" s="103" t="s">
        <v>166</v>
      </c>
      <c r="H13" s="6">
        <f t="shared" si="0"/>
        <v>6636.1404207313026</v>
      </c>
    </row>
    <row r="14" spans="1:12" ht="30" x14ac:dyDescent="0.25">
      <c r="A14" s="16" t="s">
        <v>13</v>
      </c>
      <c r="B14" s="12" t="s">
        <v>423</v>
      </c>
      <c r="C14" s="7" t="s">
        <v>144</v>
      </c>
      <c r="D14" s="9">
        <v>44047</v>
      </c>
      <c r="E14" s="9">
        <v>44067</v>
      </c>
      <c r="F14" s="10">
        <v>6636.1404207313026</v>
      </c>
      <c r="G14" s="103" t="s">
        <v>167</v>
      </c>
      <c r="H14" s="6">
        <f t="shared" si="0"/>
        <v>6636.1404207313026</v>
      </c>
    </row>
    <row r="15" spans="1:12" ht="30" x14ac:dyDescent="0.25">
      <c r="A15" s="16" t="s">
        <v>14</v>
      </c>
      <c r="B15" s="12" t="s">
        <v>423</v>
      </c>
      <c r="C15" s="7" t="s">
        <v>145</v>
      </c>
      <c r="D15" s="9">
        <v>43245</v>
      </c>
      <c r="E15" s="9">
        <v>43256</v>
      </c>
      <c r="F15" s="10">
        <v>6636.1404207313026</v>
      </c>
      <c r="G15" s="103" t="s">
        <v>168</v>
      </c>
      <c r="H15" s="6">
        <f t="shared" si="0"/>
        <v>6636.1404207313026</v>
      </c>
    </row>
    <row r="16" spans="1:12" ht="30" x14ac:dyDescent="0.25">
      <c r="A16" s="16" t="s">
        <v>15</v>
      </c>
      <c r="B16" s="12" t="s">
        <v>423</v>
      </c>
      <c r="C16" s="7" t="s">
        <v>184</v>
      </c>
      <c r="D16" s="9">
        <v>44011</v>
      </c>
      <c r="E16" s="9">
        <v>44012</v>
      </c>
      <c r="F16" s="10">
        <v>6636.1404207313026</v>
      </c>
      <c r="G16" s="103" t="s">
        <v>185</v>
      </c>
      <c r="H16" s="6">
        <f t="shared" si="0"/>
        <v>6636.1404207313026</v>
      </c>
      <c r="I16" s="135"/>
      <c r="J16" s="135"/>
      <c r="K16" s="135"/>
      <c r="L16" s="135"/>
    </row>
    <row r="17" spans="1:8" ht="30" x14ac:dyDescent="0.25">
      <c r="A17" s="16" t="s">
        <v>16</v>
      </c>
      <c r="B17" s="12" t="s">
        <v>423</v>
      </c>
      <c r="C17" s="7" t="s">
        <v>147</v>
      </c>
      <c r="D17" s="9">
        <v>42914</v>
      </c>
      <c r="E17" s="9">
        <v>42915</v>
      </c>
      <c r="F17" s="10">
        <v>6636.1404207313026</v>
      </c>
      <c r="G17" s="103" t="s">
        <v>169</v>
      </c>
      <c r="H17" s="6">
        <f t="shared" si="0"/>
        <v>6636.1404207313026</v>
      </c>
    </row>
    <row r="18" spans="1:8" ht="30" x14ac:dyDescent="0.25">
      <c r="A18" s="16" t="s">
        <v>17</v>
      </c>
      <c r="B18" s="12" t="s">
        <v>423</v>
      </c>
      <c r="C18" s="7" t="s">
        <v>148</v>
      </c>
      <c r="D18" s="9">
        <v>42685</v>
      </c>
      <c r="E18" s="9">
        <v>42686</v>
      </c>
      <c r="F18" s="10">
        <v>13272.280841462605</v>
      </c>
      <c r="G18" s="103" t="s">
        <v>170</v>
      </c>
      <c r="H18" s="6">
        <f t="shared" si="0"/>
        <v>13272.280841462605</v>
      </c>
    </row>
    <row r="19" spans="1:8" ht="30" x14ac:dyDescent="0.25">
      <c r="A19" s="16" t="s">
        <v>18</v>
      </c>
      <c r="B19" s="12" t="s">
        <v>423</v>
      </c>
      <c r="C19" s="7" t="s">
        <v>149</v>
      </c>
      <c r="D19" s="9">
        <v>42520</v>
      </c>
      <c r="E19" s="9">
        <v>42522</v>
      </c>
      <c r="F19" s="10">
        <v>6636.1404207313026</v>
      </c>
      <c r="G19" s="103" t="s">
        <v>171</v>
      </c>
      <c r="H19" s="6">
        <f t="shared" si="0"/>
        <v>6636.1404207313026</v>
      </c>
    </row>
    <row r="20" spans="1:8" ht="30" x14ac:dyDescent="0.25">
      <c r="A20" s="16" t="s">
        <v>19</v>
      </c>
      <c r="B20" s="12" t="s">
        <v>423</v>
      </c>
      <c r="C20" s="7" t="s">
        <v>151</v>
      </c>
      <c r="D20" s="9">
        <v>45469</v>
      </c>
      <c r="E20" s="9">
        <v>45481</v>
      </c>
      <c r="F20" s="10">
        <v>10000</v>
      </c>
      <c r="G20" s="103" t="s">
        <v>172</v>
      </c>
      <c r="H20" s="6">
        <f t="shared" ref="H20:H32" si="1">F20</f>
        <v>10000</v>
      </c>
    </row>
    <row r="21" spans="1:8" ht="30" x14ac:dyDescent="0.25">
      <c r="A21" s="16" t="s">
        <v>20</v>
      </c>
      <c r="B21" s="12" t="s">
        <v>423</v>
      </c>
      <c r="C21" s="7" t="s">
        <v>152</v>
      </c>
      <c r="D21" s="9">
        <v>45545</v>
      </c>
      <c r="E21" s="9">
        <v>45546</v>
      </c>
      <c r="F21" s="10">
        <v>10000</v>
      </c>
      <c r="G21" s="103" t="s">
        <v>173</v>
      </c>
      <c r="H21" s="6">
        <f t="shared" si="1"/>
        <v>10000</v>
      </c>
    </row>
    <row r="22" spans="1:8" ht="30" x14ac:dyDescent="0.25">
      <c r="A22" s="16" t="s">
        <v>21</v>
      </c>
      <c r="B22" s="12" t="s">
        <v>423</v>
      </c>
      <c r="C22" s="7" t="s">
        <v>153</v>
      </c>
      <c r="D22" s="9">
        <v>45477</v>
      </c>
      <c r="E22" s="9">
        <v>45562</v>
      </c>
      <c r="F22" s="10">
        <v>10000</v>
      </c>
      <c r="G22" s="103" t="s">
        <v>174</v>
      </c>
      <c r="H22" s="6">
        <f t="shared" si="1"/>
        <v>10000</v>
      </c>
    </row>
    <row r="23" spans="1:8" ht="30" x14ac:dyDescent="0.25">
      <c r="A23" s="16" t="s">
        <v>22</v>
      </c>
      <c r="B23" s="12" t="s">
        <v>423</v>
      </c>
      <c r="C23" s="7" t="s">
        <v>154</v>
      </c>
      <c r="D23" s="9">
        <v>45631</v>
      </c>
      <c r="E23" s="9">
        <v>45636</v>
      </c>
      <c r="F23" s="10">
        <v>10000</v>
      </c>
      <c r="G23" s="103" t="s">
        <v>175</v>
      </c>
      <c r="H23" s="6">
        <f t="shared" si="1"/>
        <v>10000</v>
      </c>
    </row>
    <row r="24" spans="1:8" ht="30" x14ac:dyDescent="0.25">
      <c r="A24" s="16" t="s">
        <v>23</v>
      </c>
      <c r="B24" s="12" t="s">
        <v>423</v>
      </c>
      <c r="C24" s="7" t="s">
        <v>155</v>
      </c>
      <c r="D24" s="9">
        <v>45700</v>
      </c>
      <c r="E24" s="9">
        <v>45701</v>
      </c>
      <c r="F24" s="10">
        <v>10000</v>
      </c>
      <c r="G24" s="103" t="s">
        <v>176</v>
      </c>
      <c r="H24" s="6">
        <f t="shared" si="1"/>
        <v>10000</v>
      </c>
    </row>
    <row r="25" spans="1:8" ht="30" x14ac:dyDescent="0.25">
      <c r="A25" s="16" t="s">
        <v>24</v>
      </c>
      <c r="B25" s="12" t="s">
        <v>423</v>
      </c>
      <c r="C25" s="7" t="s">
        <v>156</v>
      </c>
      <c r="D25" s="9">
        <v>45818</v>
      </c>
      <c r="E25" s="9">
        <v>45828</v>
      </c>
      <c r="F25" s="10">
        <v>10000</v>
      </c>
      <c r="G25" s="103" t="s">
        <v>177</v>
      </c>
      <c r="H25" s="6">
        <f t="shared" si="1"/>
        <v>10000</v>
      </c>
    </row>
    <row r="26" spans="1:8" ht="30" x14ac:dyDescent="0.25">
      <c r="A26" s="16" t="s">
        <v>25</v>
      </c>
      <c r="B26" s="12" t="s">
        <v>423</v>
      </c>
      <c r="C26" s="7" t="s">
        <v>157</v>
      </c>
      <c r="D26" s="9">
        <v>45572</v>
      </c>
      <c r="E26" s="9">
        <v>45575</v>
      </c>
      <c r="F26" s="10">
        <v>10000</v>
      </c>
      <c r="G26" s="103" t="s">
        <v>178</v>
      </c>
      <c r="H26" s="6">
        <f t="shared" si="1"/>
        <v>10000</v>
      </c>
    </row>
    <row r="27" spans="1:8" ht="30" x14ac:dyDescent="0.25">
      <c r="A27" s="16" t="s">
        <v>26</v>
      </c>
      <c r="B27" s="12" t="s">
        <v>423</v>
      </c>
      <c r="C27" s="7" t="s">
        <v>144</v>
      </c>
      <c r="D27" s="9">
        <v>45089</v>
      </c>
      <c r="E27" s="9">
        <v>45523</v>
      </c>
      <c r="F27" s="10">
        <v>20000</v>
      </c>
      <c r="G27" s="103" t="s">
        <v>179</v>
      </c>
      <c r="H27" s="6">
        <f t="shared" si="1"/>
        <v>20000</v>
      </c>
    </row>
    <row r="28" spans="1:8" ht="36.75" x14ac:dyDescent="0.25">
      <c r="A28" s="16" t="s">
        <v>27</v>
      </c>
      <c r="B28" s="12" t="s">
        <v>423</v>
      </c>
      <c r="C28" s="8" t="s">
        <v>158</v>
      </c>
      <c r="D28" s="9">
        <v>45789</v>
      </c>
      <c r="E28" s="9">
        <v>45853</v>
      </c>
      <c r="F28" s="11">
        <v>10000</v>
      </c>
      <c r="G28" s="103" t="s">
        <v>180</v>
      </c>
      <c r="H28" s="6">
        <f t="shared" si="1"/>
        <v>10000</v>
      </c>
    </row>
    <row r="29" spans="1:8" ht="30" x14ac:dyDescent="0.25">
      <c r="A29" s="16" t="s">
        <v>28</v>
      </c>
      <c r="B29" s="12" t="s">
        <v>423</v>
      </c>
      <c r="C29" s="8" t="s">
        <v>146</v>
      </c>
      <c r="D29" s="9">
        <v>45859</v>
      </c>
      <c r="E29" s="9">
        <v>45862</v>
      </c>
      <c r="F29" s="11">
        <v>10000</v>
      </c>
      <c r="G29" s="103" t="s">
        <v>181</v>
      </c>
      <c r="H29" s="6">
        <f t="shared" si="1"/>
        <v>10000</v>
      </c>
    </row>
    <row r="30" spans="1:8" ht="30" x14ac:dyDescent="0.25">
      <c r="A30" s="16" t="s">
        <v>29</v>
      </c>
      <c r="B30" s="12" t="s">
        <v>423</v>
      </c>
      <c r="C30" s="7" t="s">
        <v>182</v>
      </c>
      <c r="D30" s="9">
        <v>45866</v>
      </c>
      <c r="E30" s="9">
        <v>45891</v>
      </c>
      <c r="F30" s="11">
        <v>10000</v>
      </c>
      <c r="G30" s="103" t="s">
        <v>183</v>
      </c>
      <c r="H30" s="6">
        <f t="shared" si="1"/>
        <v>10000</v>
      </c>
    </row>
    <row r="31" spans="1:8" ht="30" x14ac:dyDescent="0.25">
      <c r="A31" s="16" t="s">
        <v>30</v>
      </c>
      <c r="B31" s="12" t="s">
        <v>423</v>
      </c>
      <c r="C31" s="7" t="s">
        <v>150</v>
      </c>
      <c r="D31" s="9">
        <v>45950</v>
      </c>
      <c r="E31" s="9">
        <v>45996</v>
      </c>
      <c r="F31" s="11">
        <v>10000</v>
      </c>
      <c r="G31" s="103" t="s">
        <v>636</v>
      </c>
      <c r="H31" s="6">
        <f t="shared" si="1"/>
        <v>10000</v>
      </c>
    </row>
    <row r="32" spans="1:8" ht="30" x14ac:dyDescent="0.25">
      <c r="A32" s="16" t="s">
        <v>31</v>
      </c>
      <c r="B32" s="12" t="s">
        <v>423</v>
      </c>
      <c r="C32" s="7" t="s">
        <v>634</v>
      </c>
      <c r="D32" s="9">
        <v>45986</v>
      </c>
      <c r="E32" s="9">
        <v>45996</v>
      </c>
      <c r="F32" s="11">
        <v>10000</v>
      </c>
      <c r="G32" s="14" t="s">
        <v>635</v>
      </c>
      <c r="H32" s="6">
        <f t="shared" si="1"/>
        <v>10000</v>
      </c>
    </row>
    <row r="33" spans="1:8" x14ac:dyDescent="0.25">
      <c r="A33" s="16" t="s">
        <v>32</v>
      </c>
      <c r="B33" s="4" t="s">
        <v>186</v>
      </c>
      <c r="C33" s="7" t="s">
        <v>188</v>
      </c>
      <c r="D33" s="9">
        <v>45384</v>
      </c>
      <c r="E33" s="9">
        <v>45392</v>
      </c>
      <c r="F33" s="10">
        <v>10000</v>
      </c>
      <c r="G33" s="14" t="s">
        <v>205</v>
      </c>
      <c r="H33" s="6">
        <f>F33</f>
        <v>10000</v>
      </c>
    </row>
    <row r="34" spans="1:8" x14ac:dyDescent="0.25">
      <c r="A34" s="16" t="s">
        <v>33</v>
      </c>
      <c r="B34" s="4" t="s">
        <v>186</v>
      </c>
      <c r="C34" s="7" t="s">
        <v>190</v>
      </c>
      <c r="D34" s="9">
        <v>45023</v>
      </c>
      <c r="E34" s="9">
        <v>45840</v>
      </c>
      <c r="F34" s="10">
        <v>2000</v>
      </c>
      <c r="G34" s="14" t="s">
        <v>206</v>
      </c>
      <c r="H34" s="6">
        <f>F34</f>
        <v>2000</v>
      </c>
    </row>
    <row r="35" spans="1:8" x14ac:dyDescent="0.25">
      <c r="A35" s="16" t="s">
        <v>34</v>
      </c>
      <c r="B35" s="4" t="s">
        <v>186</v>
      </c>
      <c r="C35" s="7" t="s">
        <v>191</v>
      </c>
      <c r="D35" s="9">
        <v>45303</v>
      </c>
      <c r="E35" s="9">
        <v>45470</v>
      </c>
      <c r="F35" s="10">
        <v>2000</v>
      </c>
      <c r="G35" s="14" t="s">
        <v>207</v>
      </c>
      <c r="H35" s="6">
        <f>F35</f>
        <v>2000</v>
      </c>
    </row>
    <row r="36" spans="1:8" ht="24.75" x14ac:dyDescent="0.25">
      <c r="A36" s="16" t="s">
        <v>35</v>
      </c>
      <c r="B36" s="4" t="s">
        <v>186</v>
      </c>
      <c r="C36" s="7" t="s">
        <v>192</v>
      </c>
      <c r="D36" s="9">
        <v>45574</v>
      </c>
      <c r="E36" s="9">
        <v>45574</v>
      </c>
      <c r="F36" s="10">
        <v>10000</v>
      </c>
      <c r="G36" s="14" t="s">
        <v>208</v>
      </c>
      <c r="H36" s="6">
        <f>F36</f>
        <v>10000</v>
      </c>
    </row>
    <row r="37" spans="1:8" x14ac:dyDescent="0.25">
      <c r="A37" s="16" t="s">
        <v>36</v>
      </c>
      <c r="B37" s="4" t="s">
        <v>186</v>
      </c>
      <c r="C37" s="7" t="s">
        <v>194</v>
      </c>
      <c r="D37" s="9">
        <v>45582</v>
      </c>
      <c r="E37" s="9">
        <v>45624</v>
      </c>
      <c r="F37" s="10">
        <v>10000</v>
      </c>
      <c r="G37" s="14" t="s">
        <v>209</v>
      </c>
      <c r="H37" s="6">
        <f t="shared" ref="H37:H66" si="2">F37</f>
        <v>10000</v>
      </c>
    </row>
    <row r="38" spans="1:8" x14ac:dyDescent="0.25">
      <c r="A38" s="16" t="s">
        <v>37</v>
      </c>
      <c r="B38" s="4" t="s">
        <v>186</v>
      </c>
      <c r="C38" s="8" t="s">
        <v>193</v>
      </c>
      <c r="D38" s="9">
        <v>45644</v>
      </c>
      <c r="E38" s="9">
        <v>45656</v>
      </c>
      <c r="F38" s="10">
        <v>10000</v>
      </c>
      <c r="G38" s="14" t="s">
        <v>210</v>
      </c>
      <c r="H38" s="6">
        <f t="shared" si="2"/>
        <v>10000</v>
      </c>
    </row>
    <row r="39" spans="1:8" x14ac:dyDescent="0.25">
      <c r="A39" s="16" t="s">
        <v>38</v>
      </c>
      <c r="B39" s="18" t="s">
        <v>186</v>
      </c>
      <c r="C39" s="8" t="s">
        <v>193</v>
      </c>
      <c r="D39" s="9">
        <v>45644</v>
      </c>
      <c r="E39" s="9">
        <v>45656</v>
      </c>
      <c r="F39" s="10">
        <v>10000</v>
      </c>
      <c r="G39" s="103" t="s">
        <v>211</v>
      </c>
      <c r="H39" s="6">
        <f t="shared" si="2"/>
        <v>10000</v>
      </c>
    </row>
    <row r="40" spans="1:8" x14ac:dyDescent="0.25">
      <c r="A40" s="16" t="s">
        <v>39</v>
      </c>
      <c r="B40" s="18" t="s">
        <v>186</v>
      </c>
      <c r="C40" s="7" t="s">
        <v>195</v>
      </c>
      <c r="D40" s="9">
        <v>45699</v>
      </c>
      <c r="E40" s="9">
        <v>45678</v>
      </c>
      <c r="F40" s="10">
        <v>20000</v>
      </c>
      <c r="G40" s="103" t="s">
        <v>212</v>
      </c>
      <c r="H40" s="6">
        <f t="shared" si="2"/>
        <v>20000</v>
      </c>
    </row>
    <row r="41" spans="1:8" x14ac:dyDescent="0.25">
      <c r="A41" s="16" t="s">
        <v>40</v>
      </c>
      <c r="B41" s="18" t="s">
        <v>186</v>
      </c>
      <c r="C41" s="7" t="s">
        <v>196</v>
      </c>
      <c r="D41" s="9">
        <v>45629</v>
      </c>
      <c r="E41" s="9">
        <v>45659</v>
      </c>
      <c r="F41" s="10">
        <v>10000</v>
      </c>
      <c r="G41" s="103" t="s">
        <v>213</v>
      </c>
      <c r="H41" s="6">
        <f t="shared" si="2"/>
        <v>10000</v>
      </c>
    </row>
    <row r="42" spans="1:8" x14ac:dyDescent="0.25">
      <c r="A42" s="16" t="s">
        <v>41</v>
      </c>
      <c r="B42" s="18" t="s">
        <v>186</v>
      </c>
      <c r="C42" s="7" t="s">
        <v>197</v>
      </c>
      <c r="D42" s="9">
        <v>45565</v>
      </c>
      <c r="E42" s="9">
        <v>45744</v>
      </c>
      <c r="F42" s="10">
        <v>2000</v>
      </c>
      <c r="G42" s="103" t="s">
        <v>214</v>
      </c>
      <c r="H42" s="6">
        <f t="shared" si="2"/>
        <v>2000</v>
      </c>
    </row>
    <row r="43" spans="1:8" x14ac:dyDescent="0.25">
      <c r="A43" s="16" t="s">
        <v>42</v>
      </c>
      <c r="B43" s="18" t="s">
        <v>186</v>
      </c>
      <c r="C43" s="7" t="s">
        <v>197</v>
      </c>
      <c r="D43" s="9">
        <v>45565</v>
      </c>
      <c r="E43" s="9">
        <v>45744</v>
      </c>
      <c r="F43" s="10">
        <v>1000</v>
      </c>
      <c r="G43" s="103" t="s">
        <v>215</v>
      </c>
      <c r="H43" s="6">
        <f t="shared" si="2"/>
        <v>1000</v>
      </c>
    </row>
    <row r="44" spans="1:8" x14ac:dyDescent="0.25">
      <c r="A44" s="16" t="s">
        <v>43</v>
      </c>
      <c r="B44" s="18" t="s">
        <v>186</v>
      </c>
      <c r="C44" s="8" t="s">
        <v>198</v>
      </c>
      <c r="D44" s="9">
        <v>45693</v>
      </c>
      <c r="E44" s="9">
        <v>45754</v>
      </c>
      <c r="F44" s="10">
        <v>20000</v>
      </c>
      <c r="G44" s="103" t="s">
        <v>216</v>
      </c>
      <c r="H44" s="6">
        <f t="shared" si="2"/>
        <v>20000</v>
      </c>
    </row>
    <row r="45" spans="1:8" x14ac:dyDescent="0.25">
      <c r="A45" s="16" t="s">
        <v>44</v>
      </c>
      <c r="B45" s="18" t="s">
        <v>186</v>
      </c>
      <c r="C45" s="8" t="s">
        <v>198</v>
      </c>
      <c r="D45" s="9">
        <v>45693</v>
      </c>
      <c r="E45" s="9">
        <v>45754</v>
      </c>
      <c r="F45" s="10">
        <v>20000</v>
      </c>
      <c r="G45" s="103" t="s">
        <v>217</v>
      </c>
      <c r="H45" s="6">
        <f t="shared" si="2"/>
        <v>20000</v>
      </c>
    </row>
    <row r="46" spans="1:8" x14ac:dyDescent="0.25">
      <c r="A46" s="16" t="s">
        <v>45</v>
      </c>
      <c r="B46" s="18" t="s">
        <v>186</v>
      </c>
      <c r="C46" s="8" t="s">
        <v>198</v>
      </c>
      <c r="D46" s="9">
        <v>45693</v>
      </c>
      <c r="E46" s="9">
        <v>45754</v>
      </c>
      <c r="F46" s="10">
        <v>10000</v>
      </c>
      <c r="G46" s="103" t="s">
        <v>218</v>
      </c>
      <c r="H46" s="6">
        <f t="shared" si="2"/>
        <v>10000</v>
      </c>
    </row>
    <row r="47" spans="1:8" x14ac:dyDescent="0.25">
      <c r="A47" s="16" t="s">
        <v>46</v>
      </c>
      <c r="B47" s="18" t="s">
        <v>186</v>
      </c>
      <c r="C47" s="7" t="s">
        <v>198</v>
      </c>
      <c r="D47" s="9">
        <v>45693</v>
      </c>
      <c r="E47" s="13">
        <v>45754</v>
      </c>
      <c r="F47" s="10">
        <v>150000</v>
      </c>
      <c r="G47" s="103" t="s">
        <v>219</v>
      </c>
      <c r="H47" s="6">
        <f t="shared" si="2"/>
        <v>150000</v>
      </c>
    </row>
    <row r="48" spans="1:8" x14ac:dyDescent="0.25">
      <c r="A48" s="16" t="s">
        <v>47</v>
      </c>
      <c r="B48" s="18" t="s">
        <v>186</v>
      </c>
      <c r="C48" s="7" t="s">
        <v>198</v>
      </c>
      <c r="D48" s="9">
        <v>45693</v>
      </c>
      <c r="E48" s="13">
        <v>45754</v>
      </c>
      <c r="F48" s="10">
        <v>150000</v>
      </c>
      <c r="G48" s="103" t="s">
        <v>220</v>
      </c>
      <c r="H48" s="6">
        <f t="shared" si="2"/>
        <v>150000</v>
      </c>
    </row>
    <row r="49" spans="1:8" x14ac:dyDescent="0.25">
      <c r="A49" s="16" t="s">
        <v>48</v>
      </c>
      <c r="B49" s="18" t="s">
        <v>186</v>
      </c>
      <c r="C49" s="7" t="s">
        <v>198</v>
      </c>
      <c r="D49" s="9">
        <v>45693</v>
      </c>
      <c r="E49" s="13">
        <v>45754</v>
      </c>
      <c r="F49" s="10">
        <v>75000</v>
      </c>
      <c r="G49" s="103" t="s">
        <v>221</v>
      </c>
      <c r="H49" s="6">
        <f t="shared" si="2"/>
        <v>75000</v>
      </c>
    </row>
    <row r="50" spans="1:8" x14ac:dyDescent="0.25">
      <c r="A50" s="16" t="s">
        <v>49</v>
      </c>
      <c r="B50" s="18" t="s">
        <v>186</v>
      </c>
      <c r="C50" s="7" t="s">
        <v>198</v>
      </c>
      <c r="D50" s="9">
        <v>45693</v>
      </c>
      <c r="E50" s="13">
        <v>45754</v>
      </c>
      <c r="F50" s="10">
        <v>10000</v>
      </c>
      <c r="G50" s="103" t="s">
        <v>222</v>
      </c>
      <c r="H50" s="6">
        <f t="shared" si="2"/>
        <v>10000</v>
      </c>
    </row>
    <row r="51" spans="1:8" x14ac:dyDescent="0.25">
      <c r="A51" s="16" t="s">
        <v>50</v>
      </c>
      <c r="B51" s="18" t="s">
        <v>186</v>
      </c>
      <c r="C51" s="7" t="s">
        <v>199</v>
      </c>
      <c r="D51" s="9">
        <v>45749</v>
      </c>
      <c r="E51" s="9">
        <v>45755</v>
      </c>
      <c r="F51" s="19">
        <v>10000</v>
      </c>
      <c r="G51" s="103" t="s">
        <v>223</v>
      </c>
      <c r="H51" s="6">
        <f t="shared" si="2"/>
        <v>10000</v>
      </c>
    </row>
    <row r="52" spans="1:8" x14ac:dyDescent="0.25">
      <c r="A52" s="16" t="s">
        <v>51</v>
      </c>
      <c r="B52" s="18" t="s">
        <v>186</v>
      </c>
      <c r="C52" s="7" t="s">
        <v>200</v>
      </c>
      <c r="D52" s="9">
        <v>45341</v>
      </c>
      <c r="E52" s="9">
        <v>45783</v>
      </c>
      <c r="F52" s="10">
        <v>10000</v>
      </c>
      <c r="G52" s="103" t="s">
        <v>224</v>
      </c>
      <c r="H52" s="6">
        <f t="shared" si="2"/>
        <v>10000</v>
      </c>
    </row>
    <row r="53" spans="1:8" x14ac:dyDescent="0.25">
      <c r="A53" s="16" t="s">
        <v>52</v>
      </c>
      <c r="B53" s="18" t="s">
        <v>186</v>
      </c>
      <c r="C53" s="8" t="s">
        <v>198</v>
      </c>
      <c r="D53" s="9">
        <v>45693</v>
      </c>
      <c r="E53" s="9">
        <v>45754</v>
      </c>
      <c r="F53" s="10">
        <v>20000</v>
      </c>
      <c r="G53" s="103" t="s">
        <v>225</v>
      </c>
      <c r="H53" s="6">
        <f t="shared" si="2"/>
        <v>20000</v>
      </c>
    </row>
    <row r="54" spans="1:8" x14ac:dyDescent="0.25">
      <c r="A54" s="16" t="s">
        <v>53</v>
      </c>
      <c r="B54" s="18" t="s">
        <v>186</v>
      </c>
      <c r="C54" s="8" t="s">
        <v>201</v>
      </c>
      <c r="D54" s="9">
        <v>45559</v>
      </c>
      <c r="E54" s="9">
        <v>45573</v>
      </c>
      <c r="F54" s="10">
        <v>2000</v>
      </c>
      <c r="G54" s="103" t="s">
        <v>226</v>
      </c>
      <c r="H54" s="6">
        <f t="shared" si="2"/>
        <v>2000</v>
      </c>
    </row>
    <row r="55" spans="1:8" x14ac:dyDescent="0.25">
      <c r="A55" s="16" t="s">
        <v>54</v>
      </c>
      <c r="B55" s="18" t="s">
        <v>186</v>
      </c>
      <c r="C55" s="8" t="s">
        <v>201</v>
      </c>
      <c r="D55" s="9">
        <v>45559</v>
      </c>
      <c r="E55" s="9">
        <v>45573</v>
      </c>
      <c r="F55" s="10">
        <v>2000</v>
      </c>
      <c r="G55" s="103" t="s">
        <v>227</v>
      </c>
      <c r="H55" s="6">
        <f t="shared" si="2"/>
        <v>2000</v>
      </c>
    </row>
    <row r="56" spans="1:8" x14ac:dyDescent="0.25">
      <c r="A56" s="16" t="s">
        <v>55</v>
      </c>
      <c r="B56" s="18" t="s">
        <v>186</v>
      </c>
      <c r="C56" s="7" t="s">
        <v>202</v>
      </c>
      <c r="D56" s="9">
        <v>45925</v>
      </c>
      <c r="E56" s="9">
        <v>45933</v>
      </c>
      <c r="F56" s="10">
        <v>2000</v>
      </c>
      <c r="G56" s="103" t="s">
        <v>228</v>
      </c>
      <c r="H56" s="6">
        <f t="shared" si="2"/>
        <v>2000</v>
      </c>
    </row>
    <row r="57" spans="1:8" x14ac:dyDescent="0.25">
      <c r="A57" s="16" t="s">
        <v>56</v>
      </c>
      <c r="B57" s="18" t="s">
        <v>186</v>
      </c>
      <c r="C57" s="7" t="s">
        <v>203</v>
      </c>
      <c r="D57" s="9">
        <v>45943</v>
      </c>
      <c r="E57" s="9">
        <v>45950</v>
      </c>
      <c r="F57" s="10">
        <v>2000</v>
      </c>
      <c r="G57" s="103" t="s">
        <v>229</v>
      </c>
      <c r="H57" s="6">
        <f t="shared" si="2"/>
        <v>2000</v>
      </c>
    </row>
    <row r="58" spans="1:8" x14ac:dyDescent="0.25">
      <c r="A58" s="16" t="s">
        <v>57</v>
      </c>
      <c r="B58" s="4" t="s">
        <v>186</v>
      </c>
      <c r="C58" s="39" t="s">
        <v>204</v>
      </c>
      <c r="D58" s="13">
        <v>45966</v>
      </c>
      <c r="E58" s="9">
        <v>45942</v>
      </c>
      <c r="F58" s="10">
        <v>10000</v>
      </c>
      <c r="G58" s="104" t="s">
        <v>230</v>
      </c>
      <c r="H58" s="6">
        <f t="shared" si="2"/>
        <v>10000</v>
      </c>
    </row>
    <row r="59" spans="1:8" x14ac:dyDescent="0.25">
      <c r="A59" s="16" t="s">
        <v>58</v>
      </c>
      <c r="B59" s="4" t="s">
        <v>186</v>
      </c>
      <c r="C59" s="39" t="s">
        <v>631</v>
      </c>
      <c r="D59" s="13">
        <v>45991</v>
      </c>
      <c r="E59" s="9">
        <v>46009</v>
      </c>
      <c r="F59" s="10">
        <v>10000</v>
      </c>
      <c r="G59" s="104" t="s">
        <v>632</v>
      </c>
      <c r="H59" s="6">
        <f t="shared" si="2"/>
        <v>10000</v>
      </c>
    </row>
    <row r="60" spans="1:8" x14ac:dyDescent="0.25">
      <c r="A60" s="16" t="s">
        <v>59</v>
      </c>
      <c r="B60" s="4" t="s">
        <v>186</v>
      </c>
      <c r="C60" s="41" t="s">
        <v>455</v>
      </c>
      <c r="D60" s="42">
        <v>45743</v>
      </c>
      <c r="E60" s="42">
        <v>45797</v>
      </c>
      <c r="F60" s="21">
        <v>150000</v>
      </c>
      <c r="G60" s="105" t="s">
        <v>509</v>
      </c>
      <c r="H60" s="6">
        <f t="shared" si="2"/>
        <v>150000</v>
      </c>
    </row>
    <row r="61" spans="1:8" x14ac:dyDescent="0.25">
      <c r="A61" s="16" t="s">
        <v>60</v>
      </c>
      <c r="B61" s="4" t="s">
        <v>186</v>
      </c>
      <c r="C61" s="7" t="s">
        <v>455</v>
      </c>
      <c r="D61" s="9">
        <v>45743</v>
      </c>
      <c r="E61" s="9">
        <v>45797</v>
      </c>
      <c r="F61" s="10">
        <v>150000</v>
      </c>
      <c r="G61" s="103" t="s">
        <v>510</v>
      </c>
      <c r="H61" s="6">
        <f t="shared" si="2"/>
        <v>150000</v>
      </c>
    </row>
    <row r="62" spans="1:8" x14ac:dyDescent="0.25">
      <c r="A62" s="16" t="s">
        <v>61</v>
      </c>
      <c r="B62" s="4" t="s">
        <v>186</v>
      </c>
      <c r="C62" s="7" t="s">
        <v>455</v>
      </c>
      <c r="D62" s="9">
        <v>45387</v>
      </c>
      <c r="E62" s="9">
        <v>45797</v>
      </c>
      <c r="F62" s="10">
        <v>150000</v>
      </c>
      <c r="G62" s="103" t="s">
        <v>511</v>
      </c>
      <c r="H62" s="6">
        <f t="shared" si="2"/>
        <v>150000</v>
      </c>
    </row>
    <row r="63" spans="1:8" x14ac:dyDescent="0.25">
      <c r="A63" s="16" t="s">
        <v>62</v>
      </c>
      <c r="B63" s="4" t="s">
        <v>186</v>
      </c>
      <c r="C63" s="7" t="s">
        <v>455</v>
      </c>
      <c r="D63" s="9">
        <v>45743</v>
      </c>
      <c r="E63" s="9">
        <v>45797</v>
      </c>
      <c r="F63" s="10">
        <v>75000</v>
      </c>
      <c r="G63" s="103" t="s">
        <v>512</v>
      </c>
      <c r="H63" s="6">
        <f t="shared" si="2"/>
        <v>75000</v>
      </c>
    </row>
    <row r="64" spans="1:8" x14ac:dyDescent="0.25">
      <c r="A64" s="16" t="s">
        <v>63</v>
      </c>
      <c r="B64" s="4" t="s">
        <v>186</v>
      </c>
      <c r="C64" s="7" t="s">
        <v>455</v>
      </c>
      <c r="D64" s="9">
        <v>45743</v>
      </c>
      <c r="E64" s="9">
        <v>45797</v>
      </c>
      <c r="F64" s="10">
        <v>20000</v>
      </c>
      <c r="G64" s="103" t="s">
        <v>513</v>
      </c>
      <c r="H64" s="6">
        <f t="shared" si="2"/>
        <v>20000</v>
      </c>
    </row>
    <row r="65" spans="1:8" x14ac:dyDescent="0.25">
      <c r="A65" s="16" t="s">
        <v>64</v>
      </c>
      <c r="B65" s="4" t="s">
        <v>186</v>
      </c>
      <c r="C65" s="7" t="s">
        <v>455</v>
      </c>
      <c r="D65" s="9">
        <v>45743</v>
      </c>
      <c r="E65" s="9">
        <v>45797</v>
      </c>
      <c r="F65" s="10">
        <v>20000</v>
      </c>
      <c r="G65" s="14" t="s">
        <v>514</v>
      </c>
      <c r="H65" s="6">
        <f t="shared" si="2"/>
        <v>20000</v>
      </c>
    </row>
    <row r="66" spans="1:8" x14ac:dyDescent="0.25">
      <c r="A66" s="16" t="s">
        <v>65</v>
      </c>
      <c r="B66" s="4" t="s">
        <v>186</v>
      </c>
      <c r="C66" s="7" t="s">
        <v>189</v>
      </c>
      <c r="D66" s="9">
        <v>45679</v>
      </c>
      <c r="E66" s="9">
        <v>45999</v>
      </c>
      <c r="F66" s="10">
        <v>10000</v>
      </c>
      <c r="G66" s="14" t="s">
        <v>637</v>
      </c>
      <c r="H66" s="6">
        <f t="shared" si="2"/>
        <v>10000</v>
      </c>
    </row>
    <row r="67" spans="1:8" x14ac:dyDescent="0.25">
      <c r="A67" s="16" t="s">
        <v>66</v>
      </c>
      <c r="B67" s="4" t="s">
        <v>231</v>
      </c>
      <c r="C67" s="7" t="s">
        <v>233</v>
      </c>
      <c r="D67" s="9">
        <v>43754</v>
      </c>
      <c r="E67" s="9">
        <v>43794</v>
      </c>
      <c r="F67" s="10">
        <v>663.61404207313024</v>
      </c>
      <c r="G67" s="14" t="s">
        <v>234</v>
      </c>
      <c r="H67" s="6">
        <f t="shared" ref="H67:H86" si="3">F67</f>
        <v>663.61404207313024</v>
      </c>
    </row>
    <row r="68" spans="1:8" x14ac:dyDescent="0.25">
      <c r="A68" s="16" t="s">
        <v>67</v>
      </c>
      <c r="B68" s="4" t="s">
        <v>231</v>
      </c>
      <c r="C68" s="7" t="s">
        <v>249</v>
      </c>
      <c r="D68" s="9">
        <v>43522</v>
      </c>
      <c r="E68" s="9">
        <v>43573</v>
      </c>
      <c r="F68" s="10">
        <v>663.61404207313024</v>
      </c>
      <c r="G68" s="14" t="s">
        <v>235</v>
      </c>
      <c r="H68" s="6">
        <f t="shared" si="3"/>
        <v>663.61404207313024</v>
      </c>
    </row>
    <row r="69" spans="1:8" x14ac:dyDescent="0.25">
      <c r="A69" s="16" t="s">
        <v>644</v>
      </c>
      <c r="B69" s="4" t="s">
        <v>236</v>
      </c>
      <c r="C69" s="7" t="s">
        <v>237</v>
      </c>
      <c r="D69" s="9">
        <v>42634</v>
      </c>
      <c r="E69" s="9">
        <v>42625</v>
      </c>
      <c r="F69" s="10">
        <v>6636.1404207313026</v>
      </c>
      <c r="G69" s="14" t="s">
        <v>241</v>
      </c>
      <c r="H69" s="6">
        <f t="shared" si="3"/>
        <v>6636.1404207313026</v>
      </c>
    </row>
    <row r="70" spans="1:8" ht="24.75" x14ac:dyDescent="0.25">
      <c r="A70" s="16" t="s">
        <v>68</v>
      </c>
      <c r="B70" s="4" t="s">
        <v>236</v>
      </c>
      <c r="C70" s="7" t="s">
        <v>238</v>
      </c>
      <c r="D70" s="9">
        <v>42642</v>
      </c>
      <c r="E70" s="9">
        <v>42625</v>
      </c>
      <c r="F70" s="10">
        <v>13272.280841462605</v>
      </c>
      <c r="G70" s="14" t="s">
        <v>242</v>
      </c>
      <c r="H70" s="6">
        <f t="shared" si="3"/>
        <v>13272.280841462605</v>
      </c>
    </row>
    <row r="71" spans="1:8" x14ac:dyDescent="0.25">
      <c r="A71" s="16" t="s">
        <v>69</v>
      </c>
      <c r="B71" s="4" t="s">
        <v>236</v>
      </c>
      <c r="C71" s="7" t="s">
        <v>239</v>
      </c>
      <c r="D71" s="9">
        <v>42642</v>
      </c>
      <c r="E71" s="9">
        <v>42625</v>
      </c>
      <c r="F71" s="10">
        <v>13272.280841462605</v>
      </c>
      <c r="G71" s="14" t="s">
        <v>243</v>
      </c>
      <c r="H71" s="6">
        <f t="shared" si="3"/>
        <v>13272.280841462605</v>
      </c>
    </row>
    <row r="72" spans="1:8" x14ac:dyDescent="0.25">
      <c r="A72" s="16" t="s">
        <v>70</v>
      </c>
      <c r="B72" s="4" t="s">
        <v>236</v>
      </c>
      <c r="C72" s="7" t="s">
        <v>240</v>
      </c>
      <c r="D72" s="9">
        <v>42642</v>
      </c>
      <c r="E72" s="9">
        <v>42625</v>
      </c>
      <c r="F72" s="10">
        <v>13272.280841462605</v>
      </c>
      <c r="G72" s="14" t="s">
        <v>244</v>
      </c>
      <c r="H72" s="6">
        <f t="shared" si="3"/>
        <v>13272.280841462605</v>
      </c>
    </row>
    <row r="73" spans="1:8" x14ac:dyDescent="0.25">
      <c r="A73" s="16" t="s">
        <v>71</v>
      </c>
      <c r="B73" s="4" t="s">
        <v>236</v>
      </c>
      <c r="C73" s="7" t="s">
        <v>240</v>
      </c>
      <c r="D73" s="9">
        <v>42642</v>
      </c>
      <c r="E73" s="9">
        <v>42625</v>
      </c>
      <c r="F73" s="10">
        <v>6636.1404207313026</v>
      </c>
      <c r="G73" s="14" t="s">
        <v>245</v>
      </c>
      <c r="H73" s="6">
        <f t="shared" si="3"/>
        <v>6636.1404207313026</v>
      </c>
    </row>
    <row r="74" spans="1:8" ht="24.75" x14ac:dyDescent="0.25">
      <c r="A74" s="16" t="s">
        <v>72</v>
      </c>
      <c r="B74" s="4" t="s">
        <v>236</v>
      </c>
      <c r="C74" s="8" t="s">
        <v>238</v>
      </c>
      <c r="D74" s="9">
        <v>45488</v>
      </c>
      <c r="E74" s="9">
        <v>45541</v>
      </c>
      <c r="F74" s="10">
        <v>1000</v>
      </c>
      <c r="G74" s="14" t="s">
        <v>246</v>
      </c>
      <c r="H74" s="6">
        <f t="shared" si="3"/>
        <v>1000</v>
      </c>
    </row>
    <row r="75" spans="1:8" ht="24.75" x14ac:dyDescent="0.25">
      <c r="A75" s="16" t="s">
        <v>73</v>
      </c>
      <c r="B75" s="4" t="s">
        <v>236</v>
      </c>
      <c r="C75" s="8" t="s">
        <v>238</v>
      </c>
      <c r="D75" s="9">
        <v>45541</v>
      </c>
      <c r="E75" s="9">
        <v>45541</v>
      </c>
      <c r="F75" s="10">
        <v>10000</v>
      </c>
      <c r="G75" s="14" t="s">
        <v>247</v>
      </c>
      <c r="H75" s="6">
        <f t="shared" si="3"/>
        <v>10000</v>
      </c>
    </row>
    <row r="76" spans="1:8" ht="24.75" x14ac:dyDescent="0.25">
      <c r="A76" s="16" t="s">
        <v>74</v>
      </c>
      <c r="B76" s="4" t="s">
        <v>236</v>
      </c>
      <c r="C76" s="8" t="s">
        <v>238</v>
      </c>
      <c r="D76" s="9">
        <v>45541</v>
      </c>
      <c r="E76" s="9">
        <v>45541</v>
      </c>
      <c r="F76" s="10">
        <v>10000</v>
      </c>
      <c r="G76" s="14" t="s">
        <v>248</v>
      </c>
      <c r="H76" s="6">
        <f t="shared" si="3"/>
        <v>10000</v>
      </c>
    </row>
    <row r="77" spans="1:8" ht="30" x14ac:dyDescent="0.25">
      <c r="A77" s="16" t="s">
        <v>75</v>
      </c>
      <c r="B77" s="5" t="s">
        <v>250</v>
      </c>
      <c r="C77" s="7" t="s">
        <v>890</v>
      </c>
      <c r="D77" s="9">
        <v>45411</v>
      </c>
      <c r="E77" s="9">
        <v>45427</v>
      </c>
      <c r="F77" s="10">
        <v>75000</v>
      </c>
      <c r="G77" s="14" t="s">
        <v>254</v>
      </c>
      <c r="H77" s="6">
        <f t="shared" si="3"/>
        <v>75000</v>
      </c>
    </row>
    <row r="78" spans="1:8" ht="30" x14ac:dyDescent="0.25">
      <c r="A78" s="16" t="s">
        <v>76</v>
      </c>
      <c r="B78" s="22" t="s">
        <v>250</v>
      </c>
      <c r="C78" s="7" t="s">
        <v>251</v>
      </c>
      <c r="D78" s="9">
        <v>45414</v>
      </c>
      <c r="E78" s="9">
        <v>45427</v>
      </c>
      <c r="F78" s="10">
        <v>20000</v>
      </c>
      <c r="G78" s="103" t="s">
        <v>255</v>
      </c>
      <c r="H78" s="6">
        <f t="shared" si="3"/>
        <v>20000</v>
      </c>
    </row>
    <row r="79" spans="1:8" ht="30" x14ac:dyDescent="0.25">
      <c r="A79" s="16" t="s">
        <v>77</v>
      </c>
      <c r="B79" s="22" t="s">
        <v>250</v>
      </c>
      <c r="C79" s="7" t="s">
        <v>890</v>
      </c>
      <c r="D79" s="9">
        <v>45418</v>
      </c>
      <c r="E79" s="9">
        <v>45427</v>
      </c>
      <c r="F79" s="10">
        <v>20000</v>
      </c>
      <c r="G79" s="103" t="s">
        <v>256</v>
      </c>
      <c r="H79" s="6">
        <f t="shared" si="3"/>
        <v>20000</v>
      </c>
    </row>
    <row r="80" spans="1:8" ht="30" x14ac:dyDescent="0.25">
      <c r="A80" s="16" t="s">
        <v>78</v>
      </c>
      <c r="B80" s="22" t="s">
        <v>250</v>
      </c>
      <c r="C80" s="7" t="s">
        <v>890</v>
      </c>
      <c r="D80" s="9">
        <v>45411</v>
      </c>
      <c r="E80" s="9">
        <v>45427</v>
      </c>
      <c r="F80" s="10">
        <v>75000</v>
      </c>
      <c r="G80" s="103" t="s">
        <v>257</v>
      </c>
      <c r="H80" s="6">
        <f t="shared" si="3"/>
        <v>75000</v>
      </c>
    </row>
    <row r="81" spans="1:8" ht="30" x14ac:dyDescent="0.25">
      <c r="A81" s="16" t="s">
        <v>79</v>
      </c>
      <c r="B81" s="22" t="s">
        <v>250</v>
      </c>
      <c r="C81" s="7" t="s">
        <v>890</v>
      </c>
      <c r="D81" s="9">
        <v>45414</v>
      </c>
      <c r="E81" s="9">
        <v>45427</v>
      </c>
      <c r="F81" s="10">
        <v>75000</v>
      </c>
      <c r="G81" s="103" t="s">
        <v>258</v>
      </c>
      <c r="H81" s="6">
        <f t="shared" si="3"/>
        <v>75000</v>
      </c>
    </row>
    <row r="82" spans="1:8" ht="30" x14ac:dyDescent="0.25">
      <c r="A82" s="16" t="s">
        <v>80</v>
      </c>
      <c r="B82" s="22" t="s">
        <v>250</v>
      </c>
      <c r="C82" s="7" t="s">
        <v>890</v>
      </c>
      <c r="D82" s="9">
        <v>45183</v>
      </c>
      <c r="E82" s="9">
        <v>45190</v>
      </c>
      <c r="F82" s="10">
        <v>75000</v>
      </c>
      <c r="G82" s="103" t="s">
        <v>259</v>
      </c>
      <c r="H82" s="6">
        <f t="shared" si="3"/>
        <v>75000</v>
      </c>
    </row>
    <row r="83" spans="1:8" ht="30" x14ac:dyDescent="0.25">
      <c r="A83" s="16" t="s">
        <v>81</v>
      </c>
      <c r="B83" s="22" t="s">
        <v>250</v>
      </c>
      <c r="C83" s="7" t="s">
        <v>252</v>
      </c>
      <c r="D83" s="9">
        <v>45190</v>
      </c>
      <c r="E83" s="9">
        <v>45194</v>
      </c>
      <c r="F83" s="10">
        <v>75000</v>
      </c>
      <c r="G83" s="103" t="s">
        <v>260</v>
      </c>
      <c r="H83" s="6">
        <f t="shared" si="3"/>
        <v>75000</v>
      </c>
    </row>
    <row r="84" spans="1:8" ht="30" x14ac:dyDescent="0.25">
      <c r="A84" s="16" t="s">
        <v>82</v>
      </c>
      <c r="B84" s="22" t="s">
        <v>250</v>
      </c>
      <c r="C84" s="7" t="s">
        <v>890</v>
      </c>
      <c r="D84" s="9">
        <v>45191</v>
      </c>
      <c r="E84" s="9">
        <v>45194</v>
      </c>
      <c r="F84" s="10">
        <v>75000</v>
      </c>
      <c r="G84" s="103" t="s">
        <v>261</v>
      </c>
      <c r="H84" s="6">
        <f t="shared" si="3"/>
        <v>75000</v>
      </c>
    </row>
    <row r="85" spans="1:8" ht="30" x14ac:dyDescent="0.25">
      <c r="A85" s="16" t="s">
        <v>83</v>
      </c>
      <c r="B85" s="22" t="s">
        <v>250</v>
      </c>
      <c r="C85" s="7" t="s">
        <v>890</v>
      </c>
      <c r="D85" s="9">
        <v>45190</v>
      </c>
      <c r="E85" s="9">
        <v>45194</v>
      </c>
      <c r="F85" s="10">
        <v>75000</v>
      </c>
      <c r="G85" s="103" t="s">
        <v>262</v>
      </c>
      <c r="H85" s="6">
        <f t="shared" si="3"/>
        <v>75000</v>
      </c>
    </row>
    <row r="86" spans="1:8" ht="30" x14ac:dyDescent="0.25">
      <c r="A86" s="16" t="s">
        <v>84</v>
      </c>
      <c r="B86" s="22" t="s">
        <v>250</v>
      </c>
      <c r="C86" s="7" t="s">
        <v>890</v>
      </c>
      <c r="D86" s="9">
        <v>45190</v>
      </c>
      <c r="E86" s="9">
        <v>45194</v>
      </c>
      <c r="F86" s="10">
        <v>75000</v>
      </c>
      <c r="G86" s="103" t="s">
        <v>263</v>
      </c>
      <c r="H86" s="6">
        <f t="shared" si="3"/>
        <v>75000</v>
      </c>
    </row>
    <row r="87" spans="1:8" ht="30" x14ac:dyDescent="0.25">
      <c r="A87" s="16" t="s">
        <v>85</v>
      </c>
      <c r="B87" s="25" t="s">
        <v>250</v>
      </c>
      <c r="C87" s="7" t="s">
        <v>890</v>
      </c>
      <c r="D87" s="23">
        <v>44608</v>
      </c>
      <c r="E87" s="23">
        <v>44657</v>
      </c>
      <c r="F87" s="11">
        <v>6636.1404207313026</v>
      </c>
      <c r="G87" s="106" t="s">
        <v>264</v>
      </c>
      <c r="H87" s="6">
        <f t="shared" ref="H87:H99" si="4">F87</f>
        <v>6636.1404207313026</v>
      </c>
    </row>
    <row r="88" spans="1:8" ht="30" x14ac:dyDescent="0.25">
      <c r="A88" s="16" t="s">
        <v>86</v>
      </c>
      <c r="B88" s="22" t="s">
        <v>250</v>
      </c>
      <c r="C88" s="7" t="s">
        <v>890</v>
      </c>
      <c r="D88" s="9">
        <v>44608</v>
      </c>
      <c r="E88" s="9">
        <v>44657</v>
      </c>
      <c r="F88" s="10">
        <v>13272.280841462605</v>
      </c>
      <c r="G88" s="103" t="s">
        <v>265</v>
      </c>
      <c r="H88" s="6">
        <f t="shared" si="4"/>
        <v>13272.280841462605</v>
      </c>
    </row>
    <row r="89" spans="1:8" ht="30" x14ac:dyDescent="0.25">
      <c r="A89" s="16" t="s">
        <v>87</v>
      </c>
      <c r="B89" s="22" t="s">
        <v>250</v>
      </c>
      <c r="C89" s="7" t="s">
        <v>890</v>
      </c>
      <c r="D89" s="9">
        <v>44608</v>
      </c>
      <c r="E89" s="9">
        <v>44657</v>
      </c>
      <c r="F89" s="10">
        <v>13272.280841462605</v>
      </c>
      <c r="G89" s="103" t="s">
        <v>266</v>
      </c>
      <c r="H89" s="6">
        <f t="shared" si="4"/>
        <v>13272.280841462605</v>
      </c>
    </row>
    <row r="90" spans="1:8" ht="30" x14ac:dyDescent="0.25">
      <c r="A90" s="16" t="s">
        <v>88</v>
      </c>
      <c r="B90" s="22" t="s">
        <v>250</v>
      </c>
      <c r="C90" s="7" t="s">
        <v>890</v>
      </c>
      <c r="D90" s="9">
        <v>44631</v>
      </c>
      <c r="E90" s="9">
        <v>44642</v>
      </c>
      <c r="F90" s="10">
        <v>13272.280841462605</v>
      </c>
      <c r="G90" s="103" t="s">
        <v>267</v>
      </c>
      <c r="H90" s="6">
        <f t="shared" si="4"/>
        <v>13272.280841462605</v>
      </c>
    </row>
    <row r="91" spans="1:8" ht="30" x14ac:dyDescent="0.25">
      <c r="A91" s="16" t="s">
        <v>89</v>
      </c>
      <c r="B91" s="22" t="s">
        <v>250</v>
      </c>
      <c r="C91" s="7" t="s">
        <v>890</v>
      </c>
      <c r="D91" s="9">
        <v>44631</v>
      </c>
      <c r="E91" s="9">
        <v>44642</v>
      </c>
      <c r="F91" s="10">
        <v>6636.1404207313026</v>
      </c>
      <c r="G91" s="103" t="s">
        <v>268</v>
      </c>
      <c r="H91" s="6">
        <f t="shared" si="4"/>
        <v>6636.1404207313026</v>
      </c>
    </row>
    <row r="92" spans="1:8" ht="30" x14ac:dyDescent="0.25">
      <c r="A92" s="16" t="s">
        <v>90</v>
      </c>
      <c r="B92" s="22" t="s">
        <v>250</v>
      </c>
      <c r="C92" s="7" t="s">
        <v>890</v>
      </c>
      <c r="D92" s="9">
        <v>44624</v>
      </c>
      <c r="E92" s="9">
        <v>44642</v>
      </c>
      <c r="F92" s="10">
        <v>13272.280841462605</v>
      </c>
      <c r="G92" s="103" t="s">
        <v>269</v>
      </c>
      <c r="H92" s="6">
        <f t="shared" si="4"/>
        <v>13272.280841462605</v>
      </c>
    </row>
    <row r="93" spans="1:8" ht="30" x14ac:dyDescent="0.25">
      <c r="A93" s="16" t="s">
        <v>91</v>
      </c>
      <c r="B93" s="22" t="s">
        <v>250</v>
      </c>
      <c r="C93" s="7" t="s">
        <v>890</v>
      </c>
      <c r="D93" s="9">
        <v>44624</v>
      </c>
      <c r="E93" s="9">
        <v>44642</v>
      </c>
      <c r="F93" s="10">
        <v>13272.280841462605</v>
      </c>
      <c r="G93" s="103" t="s">
        <v>270</v>
      </c>
      <c r="H93" s="6">
        <f t="shared" si="4"/>
        <v>13272.280841462605</v>
      </c>
    </row>
    <row r="94" spans="1:8" ht="30" x14ac:dyDescent="0.25">
      <c r="A94" s="16" t="s">
        <v>92</v>
      </c>
      <c r="B94" s="22" t="s">
        <v>250</v>
      </c>
      <c r="C94" s="7" t="s">
        <v>890</v>
      </c>
      <c r="D94" s="9">
        <v>44624</v>
      </c>
      <c r="E94" s="9">
        <v>44642</v>
      </c>
      <c r="F94" s="10">
        <v>13272.280841462605</v>
      </c>
      <c r="G94" s="103" t="s">
        <v>271</v>
      </c>
      <c r="H94" s="6">
        <f t="shared" si="4"/>
        <v>13272.280841462605</v>
      </c>
    </row>
    <row r="95" spans="1:8" ht="30" x14ac:dyDescent="0.25">
      <c r="A95" s="16" t="s">
        <v>93</v>
      </c>
      <c r="B95" s="22" t="s">
        <v>250</v>
      </c>
      <c r="C95" s="7" t="s">
        <v>890</v>
      </c>
      <c r="D95" s="9">
        <v>44617</v>
      </c>
      <c r="E95" s="9">
        <v>44642</v>
      </c>
      <c r="F95" s="10">
        <v>13272.280841462605</v>
      </c>
      <c r="G95" s="103" t="s">
        <v>272</v>
      </c>
      <c r="H95" s="6">
        <f t="shared" si="4"/>
        <v>13272.280841462605</v>
      </c>
    </row>
    <row r="96" spans="1:8" ht="30" x14ac:dyDescent="0.25">
      <c r="A96" s="16" t="s">
        <v>94</v>
      </c>
      <c r="B96" s="22" t="s">
        <v>250</v>
      </c>
      <c r="C96" s="7" t="s">
        <v>890</v>
      </c>
      <c r="D96" s="9">
        <v>44617</v>
      </c>
      <c r="E96" s="9">
        <v>44642</v>
      </c>
      <c r="F96" s="10">
        <v>13272.280841462605</v>
      </c>
      <c r="G96" s="103" t="s">
        <v>273</v>
      </c>
      <c r="H96" s="6">
        <f t="shared" si="4"/>
        <v>13272.280841462605</v>
      </c>
    </row>
    <row r="97" spans="1:8" ht="30" x14ac:dyDescent="0.25">
      <c r="A97" s="16" t="s">
        <v>95</v>
      </c>
      <c r="B97" s="22" t="s">
        <v>250</v>
      </c>
      <c r="C97" s="7" t="s">
        <v>890</v>
      </c>
      <c r="D97" s="9">
        <v>44623</v>
      </c>
      <c r="E97" s="9">
        <v>44628</v>
      </c>
      <c r="F97" s="10">
        <v>13272.280841462605</v>
      </c>
      <c r="G97" s="103" t="s">
        <v>274</v>
      </c>
      <c r="H97" s="6">
        <f t="shared" si="4"/>
        <v>13272.280841462605</v>
      </c>
    </row>
    <row r="98" spans="1:8" ht="30" x14ac:dyDescent="0.25">
      <c r="A98" s="16" t="s">
        <v>96</v>
      </c>
      <c r="B98" s="22" t="s">
        <v>250</v>
      </c>
      <c r="C98" s="7" t="s">
        <v>890</v>
      </c>
      <c r="D98" s="9">
        <v>44623</v>
      </c>
      <c r="E98" s="9">
        <v>44628</v>
      </c>
      <c r="F98" s="10">
        <v>13272.280841462605</v>
      </c>
      <c r="G98" s="103" t="s">
        <v>275</v>
      </c>
      <c r="H98" s="6">
        <f t="shared" si="4"/>
        <v>13272.280841462605</v>
      </c>
    </row>
    <row r="99" spans="1:8" ht="30" x14ac:dyDescent="0.25">
      <c r="A99" s="16" t="s">
        <v>97</v>
      </c>
      <c r="B99" s="22" t="s">
        <v>250</v>
      </c>
      <c r="C99" s="7" t="s">
        <v>890</v>
      </c>
      <c r="D99" s="9">
        <v>44623</v>
      </c>
      <c r="E99" s="9">
        <v>44628</v>
      </c>
      <c r="F99" s="10">
        <v>6361.4042073130004</v>
      </c>
      <c r="G99" s="103" t="s">
        <v>276</v>
      </c>
      <c r="H99" s="6">
        <f t="shared" si="4"/>
        <v>6361.4042073130004</v>
      </c>
    </row>
    <row r="100" spans="1:8" ht="30" x14ac:dyDescent="0.25">
      <c r="A100" s="16" t="s">
        <v>98</v>
      </c>
      <c r="B100" s="22" t="s">
        <v>250</v>
      </c>
      <c r="C100" s="7" t="s">
        <v>890</v>
      </c>
      <c r="D100" s="9">
        <v>44411</v>
      </c>
      <c r="E100" s="9">
        <v>44438</v>
      </c>
      <c r="F100" s="10">
        <v>66361.404207313026</v>
      </c>
      <c r="G100" s="103" t="s">
        <v>277</v>
      </c>
      <c r="H100" s="6">
        <f t="shared" ref="H100:H129" si="5">F100</f>
        <v>66361.404207313026</v>
      </c>
    </row>
    <row r="101" spans="1:8" ht="30" x14ac:dyDescent="0.25">
      <c r="A101" s="16" t="s">
        <v>99</v>
      </c>
      <c r="B101" s="22" t="s">
        <v>250</v>
      </c>
      <c r="C101" s="7" t="s">
        <v>890</v>
      </c>
      <c r="D101" s="9">
        <v>44124</v>
      </c>
      <c r="E101" s="9">
        <v>44127</v>
      </c>
      <c r="F101" s="10">
        <v>66361.404207313026</v>
      </c>
      <c r="G101" s="103" t="s">
        <v>278</v>
      </c>
      <c r="H101" s="6">
        <f t="shared" si="5"/>
        <v>66361.404207313026</v>
      </c>
    </row>
    <row r="102" spans="1:8" ht="30" x14ac:dyDescent="0.25">
      <c r="A102" s="16" t="s">
        <v>100</v>
      </c>
      <c r="B102" s="22" t="s">
        <v>250</v>
      </c>
      <c r="C102" s="7" t="s">
        <v>890</v>
      </c>
      <c r="D102" s="9">
        <v>43976</v>
      </c>
      <c r="E102" s="9">
        <v>43977</v>
      </c>
      <c r="F102" s="10">
        <v>6636.1404207313026</v>
      </c>
      <c r="G102" s="103" t="s">
        <v>279</v>
      </c>
      <c r="H102" s="6">
        <f t="shared" si="5"/>
        <v>6636.1404207313026</v>
      </c>
    </row>
    <row r="103" spans="1:8" ht="30" x14ac:dyDescent="0.25">
      <c r="A103" s="16" t="s">
        <v>101</v>
      </c>
      <c r="B103" s="22" t="s">
        <v>250</v>
      </c>
      <c r="C103" s="7" t="s">
        <v>890</v>
      </c>
      <c r="D103" s="9">
        <v>43976</v>
      </c>
      <c r="E103" s="9">
        <v>43977</v>
      </c>
      <c r="F103" s="10">
        <v>13272.280841462605</v>
      </c>
      <c r="G103" s="103" t="s">
        <v>280</v>
      </c>
      <c r="H103" s="6">
        <f t="shared" si="5"/>
        <v>13272.280841462605</v>
      </c>
    </row>
    <row r="104" spans="1:8" ht="30" x14ac:dyDescent="0.25">
      <c r="A104" s="16" t="s">
        <v>102</v>
      </c>
      <c r="B104" s="22" t="s">
        <v>250</v>
      </c>
      <c r="C104" s="7" t="s">
        <v>890</v>
      </c>
      <c r="D104" s="9">
        <v>43976</v>
      </c>
      <c r="E104" s="9">
        <v>43977</v>
      </c>
      <c r="F104" s="10">
        <v>6636.1404207313026</v>
      </c>
      <c r="G104" s="103" t="s">
        <v>281</v>
      </c>
      <c r="H104" s="6">
        <f t="shared" si="5"/>
        <v>6636.1404207313026</v>
      </c>
    </row>
    <row r="105" spans="1:8" ht="30" x14ac:dyDescent="0.25">
      <c r="A105" s="16" t="s">
        <v>103</v>
      </c>
      <c r="B105" s="22" t="s">
        <v>250</v>
      </c>
      <c r="C105" s="7" t="s">
        <v>890</v>
      </c>
      <c r="D105" s="9">
        <v>43976</v>
      </c>
      <c r="E105" s="9">
        <v>43977</v>
      </c>
      <c r="F105" s="10">
        <v>6636.1404207313026</v>
      </c>
      <c r="G105" s="103" t="s">
        <v>282</v>
      </c>
      <c r="H105" s="6">
        <f t="shared" si="5"/>
        <v>6636.1404207313026</v>
      </c>
    </row>
    <row r="106" spans="1:8" ht="30" x14ac:dyDescent="0.25">
      <c r="A106" s="16" t="s">
        <v>104</v>
      </c>
      <c r="B106" s="22" t="s">
        <v>250</v>
      </c>
      <c r="C106" s="7" t="s">
        <v>890</v>
      </c>
      <c r="D106" s="9">
        <v>43973</v>
      </c>
      <c r="E106" s="9">
        <v>43977</v>
      </c>
      <c r="F106" s="10">
        <v>13272.280841462605</v>
      </c>
      <c r="G106" s="103" t="s">
        <v>283</v>
      </c>
      <c r="H106" s="6">
        <f t="shared" si="5"/>
        <v>13272.280841462605</v>
      </c>
    </row>
    <row r="107" spans="1:8" ht="30" x14ac:dyDescent="0.25">
      <c r="A107" s="16" t="s">
        <v>105</v>
      </c>
      <c r="B107" s="22" t="s">
        <v>250</v>
      </c>
      <c r="C107" s="7" t="s">
        <v>890</v>
      </c>
      <c r="D107" s="9">
        <v>43973</v>
      </c>
      <c r="E107" s="9">
        <v>43977</v>
      </c>
      <c r="F107" s="10">
        <v>13272.280841462605</v>
      </c>
      <c r="G107" s="103" t="s">
        <v>284</v>
      </c>
      <c r="H107" s="6">
        <f t="shared" si="5"/>
        <v>13272.280841462605</v>
      </c>
    </row>
    <row r="108" spans="1:8" ht="30" x14ac:dyDescent="0.25">
      <c r="A108" s="16" t="s">
        <v>106</v>
      </c>
      <c r="B108" s="22" t="s">
        <v>250</v>
      </c>
      <c r="C108" s="7" t="s">
        <v>890</v>
      </c>
      <c r="D108" s="9">
        <v>43973</v>
      </c>
      <c r="E108" s="9">
        <v>43977</v>
      </c>
      <c r="F108" s="10">
        <v>6636.1404207313026</v>
      </c>
      <c r="G108" s="103" t="s">
        <v>285</v>
      </c>
      <c r="H108" s="6">
        <f t="shared" si="5"/>
        <v>6636.1404207313026</v>
      </c>
    </row>
    <row r="109" spans="1:8" ht="30" x14ac:dyDescent="0.25">
      <c r="A109" s="16" t="s">
        <v>107</v>
      </c>
      <c r="B109" s="22" t="s">
        <v>250</v>
      </c>
      <c r="C109" s="7" t="s">
        <v>890</v>
      </c>
      <c r="D109" s="9">
        <v>43977</v>
      </c>
      <c r="E109" s="9">
        <v>43977</v>
      </c>
      <c r="F109" s="10">
        <v>6636.1404207313026</v>
      </c>
      <c r="G109" s="103" t="s">
        <v>286</v>
      </c>
      <c r="H109" s="6">
        <f t="shared" si="5"/>
        <v>6636.1404207313026</v>
      </c>
    </row>
    <row r="110" spans="1:8" ht="30" x14ac:dyDescent="0.25">
      <c r="A110" s="16" t="s">
        <v>108</v>
      </c>
      <c r="B110" s="22" t="s">
        <v>250</v>
      </c>
      <c r="C110" s="7" t="s">
        <v>890</v>
      </c>
      <c r="D110" s="9">
        <v>43977</v>
      </c>
      <c r="E110" s="9">
        <v>43977</v>
      </c>
      <c r="F110" s="10">
        <v>6636.1404207313026</v>
      </c>
      <c r="G110" s="103" t="s">
        <v>287</v>
      </c>
      <c r="H110" s="6">
        <f t="shared" si="5"/>
        <v>6636.1404207313026</v>
      </c>
    </row>
    <row r="111" spans="1:8" ht="30" x14ac:dyDescent="0.25">
      <c r="A111" s="16" t="s">
        <v>109</v>
      </c>
      <c r="B111" s="22" t="s">
        <v>250</v>
      </c>
      <c r="C111" s="7" t="s">
        <v>890</v>
      </c>
      <c r="D111" s="9">
        <v>43976</v>
      </c>
      <c r="E111" s="9">
        <v>43977</v>
      </c>
      <c r="F111" s="10">
        <v>13272.280841462605</v>
      </c>
      <c r="G111" s="103" t="s">
        <v>288</v>
      </c>
      <c r="H111" s="6">
        <f t="shared" si="5"/>
        <v>13272.280841462605</v>
      </c>
    </row>
    <row r="112" spans="1:8" ht="30" x14ac:dyDescent="0.25">
      <c r="A112" s="16" t="s">
        <v>110</v>
      </c>
      <c r="B112" s="22" t="s">
        <v>250</v>
      </c>
      <c r="C112" s="7" t="s">
        <v>890</v>
      </c>
      <c r="D112" s="9">
        <v>43976</v>
      </c>
      <c r="E112" s="9">
        <v>43977</v>
      </c>
      <c r="F112" s="10">
        <v>6636.1404207313026</v>
      </c>
      <c r="G112" s="103" t="s">
        <v>289</v>
      </c>
      <c r="H112" s="6">
        <f t="shared" si="5"/>
        <v>6636.1404207313026</v>
      </c>
    </row>
    <row r="113" spans="1:12" ht="30" x14ac:dyDescent="0.25">
      <c r="A113" s="16" t="s">
        <v>111</v>
      </c>
      <c r="B113" s="22" t="s">
        <v>250</v>
      </c>
      <c r="C113" s="7" t="s">
        <v>890</v>
      </c>
      <c r="D113" s="23">
        <v>43977</v>
      </c>
      <c r="E113" s="23">
        <v>43977</v>
      </c>
      <c r="F113" s="11">
        <v>13272.280841462605</v>
      </c>
      <c r="G113" s="106" t="s">
        <v>290</v>
      </c>
      <c r="H113" s="6">
        <f t="shared" si="5"/>
        <v>13272.280841462605</v>
      </c>
    </row>
    <row r="114" spans="1:12" ht="30" x14ac:dyDescent="0.25">
      <c r="A114" s="16" t="s">
        <v>112</v>
      </c>
      <c r="B114" s="22" t="s">
        <v>250</v>
      </c>
      <c r="C114" s="7" t="s">
        <v>890</v>
      </c>
      <c r="D114" s="23">
        <v>43976</v>
      </c>
      <c r="E114" s="23">
        <v>43977</v>
      </c>
      <c r="F114" s="11">
        <v>13272.280841462605</v>
      </c>
      <c r="G114" s="106" t="s">
        <v>291</v>
      </c>
      <c r="H114" s="6">
        <f t="shared" si="5"/>
        <v>13272.280841462605</v>
      </c>
    </row>
    <row r="115" spans="1:12" ht="30" x14ac:dyDescent="0.25">
      <c r="A115" s="16" t="s">
        <v>113</v>
      </c>
      <c r="B115" s="22" t="s">
        <v>250</v>
      </c>
      <c r="C115" s="7" t="s">
        <v>890</v>
      </c>
      <c r="D115" s="9">
        <v>45784</v>
      </c>
      <c r="E115" s="9">
        <v>45817</v>
      </c>
      <c r="F115" s="10">
        <v>75000</v>
      </c>
      <c r="G115" s="103" t="s">
        <v>292</v>
      </c>
      <c r="H115" s="6">
        <f t="shared" si="5"/>
        <v>75000</v>
      </c>
    </row>
    <row r="116" spans="1:12" ht="30" x14ac:dyDescent="0.25">
      <c r="A116" s="16" t="s">
        <v>114</v>
      </c>
      <c r="B116" s="22" t="s">
        <v>250</v>
      </c>
      <c r="C116" s="7" t="s">
        <v>253</v>
      </c>
      <c r="D116" s="9">
        <v>45784</v>
      </c>
      <c r="E116" s="9">
        <v>45817</v>
      </c>
      <c r="F116" s="10">
        <v>10000</v>
      </c>
      <c r="G116" s="103" t="s">
        <v>293</v>
      </c>
      <c r="H116" s="6">
        <f t="shared" si="5"/>
        <v>10000</v>
      </c>
    </row>
    <row r="117" spans="1:12" ht="30" x14ac:dyDescent="0.25">
      <c r="A117" s="16" t="s">
        <v>115</v>
      </c>
      <c r="B117" s="22" t="s">
        <v>250</v>
      </c>
      <c r="C117" s="7" t="s">
        <v>253</v>
      </c>
      <c r="D117" s="9">
        <v>45784</v>
      </c>
      <c r="E117" s="9">
        <v>45817</v>
      </c>
      <c r="F117" s="10">
        <v>20000</v>
      </c>
      <c r="G117" s="103" t="s">
        <v>294</v>
      </c>
      <c r="H117" s="6">
        <f t="shared" si="5"/>
        <v>20000</v>
      </c>
    </row>
    <row r="118" spans="1:12" ht="30" x14ac:dyDescent="0.25">
      <c r="A118" s="16" t="s">
        <v>116</v>
      </c>
      <c r="B118" s="22" t="s">
        <v>250</v>
      </c>
      <c r="C118" s="7" t="s">
        <v>890</v>
      </c>
      <c r="D118" s="9">
        <v>43976</v>
      </c>
      <c r="E118" s="9">
        <v>43997</v>
      </c>
      <c r="F118" s="10">
        <v>13272.280841462605</v>
      </c>
      <c r="G118" s="103" t="s">
        <v>295</v>
      </c>
      <c r="H118" s="6">
        <f t="shared" si="5"/>
        <v>13272.280841462605</v>
      </c>
    </row>
    <row r="119" spans="1:12" ht="30" x14ac:dyDescent="0.25">
      <c r="A119" s="16" t="s">
        <v>117</v>
      </c>
      <c r="B119" s="22" t="s">
        <v>250</v>
      </c>
      <c r="C119" s="7" t="s">
        <v>890</v>
      </c>
      <c r="D119" s="9">
        <v>43976</v>
      </c>
      <c r="E119" s="9">
        <v>43997</v>
      </c>
      <c r="F119" s="10">
        <v>13272.280841462605</v>
      </c>
      <c r="G119" s="103" t="s">
        <v>296</v>
      </c>
      <c r="H119" s="6">
        <f t="shared" si="5"/>
        <v>13272.280841462605</v>
      </c>
    </row>
    <row r="120" spans="1:12" ht="30" x14ac:dyDescent="0.25">
      <c r="A120" s="16" t="s">
        <v>118</v>
      </c>
      <c r="B120" s="22" t="s">
        <v>250</v>
      </c>
      <c r="C120" s="7" t="s">
        <v>890</v>
      </c>
      <c r="D120" s="9">
        <v>44123</v>
      </c>
      <c r="E120" s="9">
        <v>44129</v>
      </c>
      <c r="F120" s="10">
        <v>66361.404207313026</v>
      </c>
      <c r="G120" s="103" t="s">
        <v>297</v>
      </c>
      <c r="H120" s="6">
        <f t="shared" si="5"/>
        <v>66361.404207313026</v>
      </c>
    </row>
    <row r="121" spans="1:12" ht="30" x14ac:dyDescent="0.25">
      <c r="A121" s="16" t="s">
        <v>119</v>
      </c>
      <c r="B121" s="22" t="s">
        <v>250</v>
      </c>
      <c r="C121" s="7" t="s">
        <v>890</v>
      </c>
      <c r="D121" s="9">
        <v>45887</v>
      </c>
      <c r="E121" s="9">
        <v>45895</v>
      </c>
      <c r="F121" s="10">
        <v>20000</v>
      </c>
      <c r="G121" s="103" t="s">
        <v>298</v>
      </c>
      <c r="H121" s="6">
        <f t="shared" si="5"/>
        <v>20000</v>
      </c>
    </row>
    <row r="122" spans="1:12" ht="30" x14ac:dyDescent="0.25">
      <c r="A122" s="16" t="s">
        <v>120</v>
      </c>
      <c r="B122" s="5" t="s">
        <v>250</v>
      </c>
      <c r="C122" s="7" t="s">
        <v>890</v>
      </c>
      <c r="D122" s="9">
        <v>45887</v>
      </c>
      <c r="E122" s="9">
        <v>45895</v>
      </c>
      <c r="F122" s="10">
        <v>20000</v>
      </c>
      <c r="G122" s="14" t="s">
        <v>299</v>
      </c>
      <c r="H122" s="6">
        <f t="shared" si="5"/>
        <v>20000</v>
      </c>
    </row>
    <row r="123" spans="1:12" ht="30" x14ac:dyDescent="0.25">
      <c r="A123" s="16" t="s">
        <v>121</v>
      </c>
      <c r="B123" s="5" t="s">
        <v>300</v>
      </c>
      <c r="C123" s="7" t="s">
        <v>301</v>
      </c>
      <c r="D123" s="9">
        <v>45135</v>
      </c>
      <c r="E123" s="9">
        <v>45140</v>
      </c>
      <c r="F123" s="10">
        <v>75000</v>
      </c>
      <c r="G123" s="14" t="s">
        <v>305</v>
      </c>
      <c r="H123" s="6">
        <f t="shared" si="5"/>
        <v>75000</v>
      </c>
    </row>
    <row r="124" spans="1:12" ht="30" x14ac:dyDescent="0.25">
      <c r="A124" s="16" t="s">
        <v>122</v>
      </c>
      <c r="B124" s="5" t="s">
        <v>300</v>
      </c>
      <c r="C124" s="7" t="s">
        <v>301</v>
      </c>
      <c r="D124" s="9">
        <v>45135</v>
      </c>
      <c r="E124" s="9">
        <v>45140</v>
      </c>
      <c r="F124" s="10">
        <v>75000</v>
      </c>
      <c r="G124" s="14" t="s">
        <v>306</v>
      </c>
      <c r="H124" s="6">
        <f t="shared" si="5"/>
        <v>75000</v>
      </c>
    </row>
    <row r="125" spans="1:12" ht="30" x14ac:dyDescent="0.25">
      <c r="A125" s="16" t="s">
        <v>123</v>
      </c>
      <c r="B125" s="5" t="s">
        <v>300</v>
      </c>
      <c r="C125" s="7" t="s">
        <v>890</v>
      </c>
      <c r="D125" s="9">
        <v>45008</v>
      </c>
      <c r="E125" s="9">
        <v>45028</v>
      </c>
      <c r="F125" s="10">
        <v>1000</v>
      </c>
      <c r="G125" s="14" t="s">
        <v>307</v>
      </c>
      <c r="H125" s="6">
        <f t="shared" si="5"/>
        <v>1000</v>
      </c>
    </row>
    <row r="126" spans="1:12" ht="30" x14ac:dyDescent="0.25">
      <c r="A126" s="16" t="s">
        <v>124</v>
      </c>
      <c r="B126" s="5" t="s">
        <v>300</v>
      </c>
      <c r="C126" s="7" t="s">
        <v>302</v>
      </c>
      <c r="D126" s="9">
        <v>44953</v>
      </c>
      <c r="E126" s="9">
        <v>44963</v>
      </c>
      <c r="F126" s="10">
        <v>1000</v>
      </c>
      <c r="G126" s="14" t="s">
        <v>308</v>
      </c>
      <c r="H126" s="6">
        <f t="shared" si="5"/>
        <v>1000</v>
      </c>
      <c r="I126" s="136" t="s">
        <v>323</v>
      </c>
      <c r="J126" s="136"/>
      <c r="K126" s="136"/>
      <c r="L126" s="136"/>
    </row>
    <row r="127" spans="1:12" ht="30" x14ac:dyDescent="0.25">
      <c r="A127" s="16" t="s">
        <v>125</v>
      </c>
      <c r="B127" s="5" t="s">
        <v>300</v>
      </c>
      <c r="C127" s="20" t="s">
        <v>303</v>
      </c>
      <c r="D127" s="28">
        <v>45425</v>
      </c>
      <c r="E127" s="9">
        <v>45436</v>
      </c>
      <c r="F127" s="27">
        <v>1000</v>
      </c>
      <c r="G127" s="29" t="s">
        <v>309</v>
      </c>
      <c r="H127" s="6">
        <f t="shared" si="5"/>
        <v>1000</v>
      </c>
    </row>
    <row r="128" spans="1:12" ht="30" x14ac:dyDescent="0.25">
      <c r="A128" s="16" t="s">
        <v>126</v>
      </c>
      <c r="B128" s="5" t="s">
        <v>300</v>
      </c>
      <c r="C128" s="7" t="s">
        <v>304</v>
      </c>
      <c r="D128" s="9">
        <v>45489</v>
      </c>
      <c r="E128" s="9">
        <v>45561</v>
      </c>
      <c r="F128" s="10">
        <v>2000</v>
      </c>
      <c r="G128" s="14" t="s">
        <v>310</v>
      </c>
      <c r="H128" s="6">
        <f t="shared" si="5"/>
        <v>2000</v>
      </c>
    </row>
    <row r="129" spans="1:8" x14ac:dyDescent="0.25">
      <c r="A129" s="16" t="s">
        <v>127</v>
      </c>
      <c r="B129" s="5" t="s">
        <v>311</v>
      </c>
      <c r="C129" s="7" t="s">
        <v>312</v>
      </c>
      <c r="D129" s="9">
        <v>44754</v>
      </c>
      <c r="E129" s="9">
        <v>44775</v>
      </c>
      <c r="F129" s="10">
        <v>13272.280841462605</v>
      </c>
      <c r="G129" s="14" t="s">
        <v>313</v>
      </c>
      <c r="H129" s="6">
        <f t="shared" si="5"/>
        <v>13272.280841462605</v>
      </c>
    </row>
    <row r="130" spans="1:8" x14ac:dyDescent="0.25">
      <c r="A130" s="16" t="s">
        <v>128</v>
      </c>
      <c r="B130" s="5" t="s">
        <v>311</v>
      </c>
      <c r="C130" s="7" t="s">
        <v>890</v>
      </c>
      <c r="D130" s="23">
        <v>40969</v>
      </c>
      <c r="E130" s="23">
        <v>40970</v>
      </c>
      <c r="F130" s="11">
        <v>6636.14</v>
      </c>
      <c r="G130" s="24" t="s">
        <v>322</v>
      </c>
      <c r="H130" s="6">
        <f t="shared" ref="H130:H143" si="6">F130</f>
        <v>6636.14</v>
      </c>
    </row>
    <row r="131" spans="1:8" x14ac:dyDescent="0.25">
      <c r="A131" s="16" t="s">
        <v>129</v>
      </c>
      <c r="B131" s="5" t="s">
        <v>311</v>
      </c>
      <c r="C131" s="7" t="s">
        <v>890</v>
      </c>
      <c r="D131" s="9">
        <v>45698</v>
      </c>
      <c r="E131" s="9">
        <v>45854</v>
      </c>
      <c r="F131" s="11">
        <v>10000</v>
      </c>
      <c r="G131" s="14" t="s">
        <v>314</v>
      </c>
      <c r="H131" s="6">
        <f t="shared" si="6"/>
        <v>10000</v>
      </c>
    </row>
    <row r="132" spans="1:8" x14ac:dyDescent="0.25">
      <c r="A132" s="16" t="s">
        <v>130</v>
      </c>
      <c r="B132" s="5" t="s">
        <v>315</v>
      </c>
      <c r="C132" s="7" t="s">
        <v>890</v>
      </c>
      <c r="D132" s="9">
        <v>42716</v>
      </c>
      <c r="E132" s="4"/>
      <c r="F132" s="10">
        <v>13272.280841462605</v>
      </c>
      <c r="G132" s="14" t="s">
        <v>318</v>
      </c>
      <c r="H132" s="6">
        <f t="shared" si="6"/>
        <v>13272.280841462605</v>
      </c>
    </row>
    <row r="133" spans="1:8" x14ac:dyDescent="0.25">
      <c r="A133" s="16" t="s">
        <v>131</v>
      </c>
      <c r="B133" s="5" t="s">
        <v>315</v>
      </c>
      <c r="C133" s="7" t="s">
        <v>890</v>
      </c>
      <c r="D133" s="9">
        <v>43028</v>
      </c>
      <c r="E133" s="4"/>
      <c r="F133" s="10">
        <v>663.61404207313024</v>
      </c>
      <c r="G133" s="14" t="s">
        <v>319</v>
      </c>
      <c r="H133" s="6">
        <f t="shared" si="6"/>
        <v>663.61404207313024</v>
      </c>
    </row>
    <row r="134" spans="1:8" x14ac:dyDescent="0.25">
      <c r="A134" s="16" t="s">
        <v>132</v>
      </c>
      <c r="B134" s="5" t="s">
        <v>315</v>
      </c>
      <c r="C134" s="8" t="s">
        <v>316</v>
      </c>
      <c r="D134" s="9">
        <v>43691</v>
      </c>
      <c r="E134" s="4"/>
      <c r="F134" s="10">
        <v>66361.404207313026</v>
      </c>
      <c r="G134" s="14" t="s">
        <v>320</v>
      </c>
      <c r="H134" s="6">
        <f t="shared" si="6"/>
        <v>66361.404207313026</v>
      </c>
    </row>
    <row r="135" spans="1:8" x14ac:dyDescent="0.25">
      <c r="A135" s="16" t="s">
        <v>133</v>
      </c>
      <c r="B135" s="5" t="s">
        <v>315</v>
      </c>
      <c r="C135" s="8" t="s">
        <v>317</v>
      </c>
      <c r="D135" s="9">
        <v>43697</v>
      </c>
      <c r="E135" s="4"/>
      <c r="F135" s="10">
        <v>6636.1404207313026</v>
      </c>
      <c r="G135" s="14" t="s">
        <v>321</v>
      </c>
      <c r="H135" s="6">
        <f t="shared" si="6"/>
        <v>6636.1404207313026</v>
      </c>
    </row>
    <row r="136" spans="1:8" ht="30" x14ac:dyDescent="0.25">
      <c r="A136" s="16" t="s">
        <v>134</v>
      </c>
      <c r="B136" s="5" t="s">
        <v>324</v>
      </c>
      <c r="C136" s="7" t="s">
        <v>890</v>
      </c>
      <c r="D136" s="9">
        <v>45329</v>
      </c>
      <c r="E136" s="9">
        <v>45330</v>
      </c>
      <c r="F136" s="10">
        <v>1000</v>
      </c>
      <c r="G136" s="14" t="s">
        <v>325</v>
      </c>
      <c r="H136" s="6">
        <f t="shared" si="6"/>
        <v>1000</v>
      </c>
    </row>
    <row r="137" spans="1:8" ht="30" x14ac:dyDescent="0.25">
      <c r="A137" s="16" t="s">
        <v>135</v>
      </c>
      <c r="B137" s="5" t="s">
        <v>324</v>
      </c>
      <c r="C137" s="7" t="s">
        <v>890</v>
      </c>
      <c r="D137" s="9">
        <v>45329</v>
      </c>
      <c r="E137" s="9">
        <v>45330</v>
      </c>
      <c r="F137" s="10">
        <v>1000</v>
      </c>
      <c r="G137" s="14" t="s">
        <v>326</v>
      </c>
      <c r="H137" s="6">
        <f t="shared" si="6"/>
        <v>1000</v>
      </c>
    </row>
    <row r="138" spans="1:8" ht="30" x14ac:dyDescent="0.25">
      <c r="A138" s="16" t="s">
        <v>136</v>
      </c>
      <c r="B138" s="5" t="s">
        <v>324</v>
      </c>
      <c r="C138" s="7" t="s">
        <v>890</v>
      </c>
      <c r="D138" s="9">
        <v>45194</v>
      </c>
      <c r="E138" s="9">
        <v>45205</v>
      </c>
      <c r="F138" s="10">
        <v>1000</v>
      </c>
      <c r="G138" s="103" t="s">
        <v>327</v>
      </c>
      <c r="H138" s="6">
        <f t="shared" si="6"/>
        <v>1000</v>
      </c>
    </row>
    <row r="139" spans="1:8" ht="30" x14ac:dyDescent="0.25">
      <c r="A139" s="16" t="s">
        <v>137</v>
      </c>
      <c r="B139" s="5" t="s">
        <v>324</v>
      </c>
      <c r="C139" s="7" t="s">
        <v>890</v>
      </c>
      <c r="D139" s="9">
        <v>45194</v>
      </c>
      <c r="E139" s="9">
        <v>45205</v>
      </c>
      <c r="F139" s="10">
        <v>1000</v>
      </c>
      <c r="G139" s="103" t="s">
        <v>328</v>
      </c>
      <c r="H139" s="6">
        <f t="shared" si="6"/>
        <v>1000</v>
      </c>
    </row>
    <row r="140" spans="1:8" ht="30" x14ac:dyDescent="0.25">
      <c r="A140" s="16" t="s">
        <v>645</v>
      </c>
      <c r="B140" s="5" t="s">
        <v>324</v>
      </c>
      <c r="C140" s="7" t="s">
        <v>890</v>
      </c>
      <c r="D140" s="9">
        <v>45100</v>
      </c>
      <c r="E140" s="9">
        <v>45205</v>
      </c>
      <c r="F140" s="10">
        <v>1000</v>
      </c>
      <c r="G140" s="103" t="s">
        <v>329</v>
      </c>
      <c r="H140" s="6">
        <f t="shared" si="6"/>
        <v>1000</v>
      </c>
    </row>
    <row r="141" spans="1:8" ht="30" x14ac:dyDescent="0.25">
      <c r="A141" s="16" t="s">
        <v>646</v>
      </c>
      <c r="B141" s="5" t="s">
        <v>324</v>
      </c>
      <c r="C141" s="7" t="s">
        <v>890</v>
      </c>
      <c r="D141" s="9">
        <v>45100</v>
      </c>
      <c r="E141" s="9">
        <v>45205</v>
      </c>
      <c r="F141" s="10">
        <v>1000</v>
      </c>
      <c r="G141" s="103" t="s">
        <v>330</v>
      </c>
      <c r="H141" s="6">
        <f t="shared" si="6"/>
        <v>1000</v>
      </c>
    </row>
    <row r="142" spans="1:8" ht="30" x14ac:dyDescent="0.25">
      <c r="A142" s="16" t="s">
        <v>647</v>
      </c>
      <c r="B142" s="5" t="s">
        <v>324</v>
      </c>
      <c r="C142" s="7" t="s">
        <v>890</v>
      </c>
      <c r="D142" s="9">
        <v>45063</v>
      </c>
      <c r="E142" s="9">
        <v>45196</v>
      </c>
      <c r="F142" s="10">
        <v>1000</v>
      </c>
      <c r="G142" s="103" t="s">
        <v>331</v>
      </c>
      <c r="H142" s="6">
        <f t="shared" si="6"/>
        <v>1000</v>
      </c>
    </row>
    <row r="143" spans="1:8" ht="30" x14ac:dyDescent="0.25">
      <c r="A143" s="16" t="s">
        <v>648</v>
      </c>
      <c r="B143" s="5" t="s">
        <v>324</v>
      </c>
      <c r="C143" s="7" t="s">
        <v>890</v>
      </c>
      <c r="D143" s="9">
        <v>45063</v>
      </c>
      <c r="E143" s="9">
        <v>45196</v>
      </c>
      <c r="F143" s="10">
        <v>1000</v>
      </c>
      <c r="G143" s="103" t="s">
        <v>332</v>
      </c>
      <c r="H143" s="6">
        <f t="shared" si="6"/>
        <v>1000</v>
      </c>
    </row>
    <row r="144" spans="1:8" ht="30" x14ac:dyDescent="0.25">
      <c r="A144" s="16" t="s">
        <v>649</v>
      </c>
      <c r="B144" s="5" t="s">
        <v>324</v>
      </c>
      <c r="C144" s="7" t="s">
        <v>890</v>
      </c>
      <c r="D144" s="9">
        <v>45082</v>
      </c>
      <c r="E144" s="9">
        <v>45170</v>
      </c>
      <c r="F144" s="10">
        <v>1000</v>
      </c>
      <c r="G144" s="103" t="s">
        <v>333</v>
      </c>
      <c r="H144" s="6">
        <f t="shared" ref="H144:H175" si="7">F144</f>
        <v>1000</v>
      </c>
    </row>
    <row r="145" spans="1:8" ht="30" x14ac:dyDescent="0.25">
      <c r="A145" s="16" t="s">
        <v>650</v>
      </c>
      <c r="B145" s="5" t="s">
        <v>324</v>
      </c>
      <c r="C145" s="7" t="s">
        <v>890</v>
      </c>
      <c r="D145" s="9">
        <v>45082</v>
      </c>
      <c r="E145" s="9">
        <v>45170</v>
      </c>
      <c r="F145" s="10">
        <v>1000</v>
      </c>
      <c r="G145" s="103" t="s">
        <v>334</v>
      </c>
      <c r="H145" s="6">
        <f t="shared" si="7"/>
        <v>1000</v>
      </c>
    </row>
    <row r="146" spans="1:8" ht="30" x14ac:dyDescent="0.25">
      <c r="A146" s="16" t="s">
        <v>651</v>
      </c>
      <c r="B146" s="5" t="s">
        <v>324</v>
      </c>
      <c r="C146" s="7" t="s">
        <v>890</v>
      </c>
      <c r="D146" s="9">
        <v>45065</v>
      </c>
      <c r="E146" s="9">
        <v>45201</v>
      </c>
      <c r="F146" s="10">
        <v>1000</v>
      </c>
      <c r="G146" s="103" t="s">
        <v>335</v>
      </c>
      <c r="H146" s="6">
        <f t="shared" si="7"/>
        <v>1000</v>
      </c>
    </row>
    <row r="147" spans="1:8" ht="30" x14ac:dyDescent="0.25">
      <c r="A147" s="16" t="s">
        <v>652</v>
      </c>
      <c r="B147" s="5" t="s">
        <v>324</v>
      </c>
      <c r="C147" s="7" t="s">
        <v>890</v>
      </c>
      <c r="D147" s="9">
        <v>45065</v>
      </c>
      <c r="E147" s="9">
        <v>45201</v>
      </c>
      <c r="F147" s="10">
        <v>1000</v>
      </c>
      <c r="G147" s="103" t="s">
        <v>336</v>
      </c>
      <c r="H147" s="6">
        <f t="shared" si="7"/>
        <v>1000</v>
      </c>
    </row>
    <row r="148" spans="1:8" ht="30" x14ac:dyDescent="0.25">
      <c r="A148" s="16" t="s">
        <v>653</v>
      </c>
      <c r="B148" s="5" t="s">
        <v>324</v>
      </c>
      <c r="C148" s="7" t="s">
        <v>890</v>
      </c>
      <c r="D148" s="9">
        <v>45069</v>
      </c>
      <c r="E148" s="9">
        <v>45201</v>
      </c>
      <c r="F148" s="10">
        <v>1000</v>
      </c>
      <c r="G148" s="103" t="s">
        <v>337</v>
      </c>
      <c r="H148" s="6">
        <f t="shared" si="7"/>
        <v>1000</v>
      </c>
    </row>
    <row r="149" spans="1:8" ht="30" x14ac:dyDescent="0.25">
      <c r="A149" s="16" t="s">
        <v>654</v>
      </c>
      <c r="B149" s="5" t="s">
        <v>324</v>
      </c>
      <c r="C149" s="7" t="s">
        <v>890</v>
      </c>
      <c r="D149" s="9">
        <v>45069</v>
      </c>
      <c r="E149" s="9">
        <v>45201</v>
      </c>
      <c r="F149" s="10">
        <v>1000</v>
      </c>
      <c r="G149" s="103" t="s">
        <v>338</v>
      </c>
      <c r="H149" s="6">
        <f t="shared" si="7"/>
        <v>1000</v>
      </c>
    </row>
    <row r="150" spans="1:8" ht="30" x14ac:dyDescent="0.25">
      <c r="A150" s="16" t="s">
        <v>655</v>
      </c>
      <c r="B150" s="5" t="s">
        <v>324</v>
      </c>
      <c r="C150" s="7" t="s">
        <v>890</v>
      </c>
      <c r="D150" s="9">
        <v>45065</v>
      </c>
      <c r="E150" s="9">
        <v>45202</v>
      </c>
      <c r="F150" s="10">
        <v>1000</v>
      </c>
      <c r="G150" s="103" t="s">
        <v>339</v>
      </c>
      <c r="H150" s="6">
        <f t="shared" si="7"/>
        <v>1000</v>
      </c>
    </row>
    <row r="151" spans="1:8" ht="30" x14ac:dyDescent="0.25">
      <c r="A151" s="16" t="s">
        <v>656</v>
      </c>
      <c r="B151" s="5" t="s">
        <v>324</v>
      </c>
      <c r="C151" s="7" t="s">
        <v>890</v>
      </c>
      <c r="D151" s="9">
        <v>45065</v>
      </c>
      <c r="E151" s="9">
        <v>45202</v>
      </c>
      <c r="F151" s="10">
        <v>1000</v>
      </c>
      <c r="G151" s="103" t="s">
        <v>340</v>
      </c>
      <c r="H151" s="6">
        <f t="shared" si="7"/>
        <v>1000</v>
      </c>
    </row>
    <row r="152" spans="1:8" ht="30" x14ac:dyDescent="0.25">
      <c r="A152" s="16" t="s">
        <v>657</v>
      </c>
      <c r="B152" s="5" t="s">
        <v>324</v>
      </c>
      <c r="C152" s="7" t="s">
        <v>890</v>
      </c>
      <c r="D152" s="9">
        <v>45044</v>
      </c>
      <c r="E152" s="9">
        <v>45097</v>
      </c>
      <c r="F152" s="10">
        <v>1000</v>
      </c>
      <c r="G152" s="103" t="s">
        <v>341</v>
      </c>
      <c r="H152" s="6">
        <f t="shared" si="7"/>
        <v>1000</v>
      </c>
    </row>
    <row r="153" spans="1:8" ht="30" x14ac:dyDescent="0.25">
      <c r="A153" s="16" t="s">
        <v>658</v>
      </c>
      <c r="B153" s="5" t="s">
        <v>324</v>
      </c>
      <c r="C153" s="7" t="s">
        <v>890</v>
      </c>
      <c r="D153" s="9">
        <v>45044</v>
      </c>
      <c r="E153" s="9">
        <v>45097</v>
      </c>
      <c r="F153" s="10">
        <v>1000</v>
      </c>
      <c r="G153" s="103" t="s">
        <v>342</v>
      </c>
      <c r="H153" s="6">
        <f t="shared" si="7"/>
        <v>1000</v>
      </c>
    </row>
    <row r="154" spans="1:8" ht="30" x14ac:dyDescent="0.25">
      <c r="A154" s="16" t="s">
        <v>659</v>
      </c>
      <c r="B154" s="5" t="s">
        <v>324</v>
      </c>
      <c r="C154" s="7" t="s">
        <v>890</v>
      </c>
      <c r="D154" s="9">
        <v>45058</v>
      </c>
      <c r="E154" s="9">
        <v>45090</v>
      </c>
      <c r="F154" s="10">
        <v>1000</v>
      </c>
      <c r="G154" s="103" t="s">
        <v>343</v>
      </c>
      <c r="H154" s="6">
        <f t="shared" si="7"/>
        <v>1000</v>
      </c>
    </row>
    <row r="155" spans="1:8" ht="30" x14ac:dyDescent="0.25">
      <c r="A155" s="16" t="s">
        <v>660</v>
      </c>
      <c r="B155" s="5" t="s">
        <v>324</v>
      </c>
      <c r="C155" s="7" t="s">
        <v>890</v>
      </c>
      <c r="D155" s="9">
        <v>45058</v>
      </c>
      <c r="E155" s="9">
        <v>45090</v>
      </c>
      <c r="F155" s="10">
        <v>1000</v>
      </c>
      <c r="G155" s="103" t="s">
        <v>344</v>
      </c>
      <c r="H155" s="6">
        <f t="shared" si="7"/>
        <v>1000</v>
      </c>
    </row>
    <row r="156" spans="1:8" ht="30" x14ac:dyDescent="0.25">
      <c r="A156" s="16" t="s">
        <v>661</v>
      </c>
      <c r="B156" s="5" t="s">
        <v>324</v>
      </c>
      <c r="C156" s="7" t="s">
        <v>890</v>
      </c>
      <c r="D156" s="9">
        <v>45054</v>
      </c>
      <c r="E156" s="9">
        <v>45090</v>
      </c>
      <c r="F156" s="10">
        <v>1000</v>
      </c>
      <c r="G156" s="103" t="s">
        <v>345</v>
      </c>
      <c r="H156" s="6">
        <f t="shared" si="7"/>
        <v>1000</v>
      </c>
    </row>
    <row r="157" spans="1:8" ht="30" x14ac:dyDescent="0.25">
      <c r="A157" s="16" t="s">
        <v>662</v>
      </c>
      <c r="B157" s="5" t="s">
        <v>324</v>
      </c>
      <c r="C157" s="7" t="s">
        <v>890</v>
      </c>
      <c r="D157" s="9">
        <v>45054</v>
      </c>
      <c r="E157" s="9">
        <v>45090</v>
      </c>
      <c r="F157" s="10">
        <v>1000</v>
      </c>
      <c r="G157" s="103" t="s">
        <v>346</v>
      </c>
      <c r="H157" s="6">
        <f t="shared" si="7"/>
        <v>1000</v>
      </c>
    </row>
    <row r="158" spans="1:8" ht="30" x14ac:dyDescent="0.25">
      <c r="A158" s="16" t="s">
        <v>663</v>
      </c>
      <c r="B158" s="5" t="s">
        <v>324</v>
      </c>
      <c r="C158" s="7" t="s">
        <v>890</v>
      </c>
      <c r="D158" s="9">
        <v>44844</v>
      </c>
      <c r="E158" s="9">
        <v>44862</v>
      </c>
      <c r="F158" s="10">
        <v>1327.2280841462605</v>
      </c>
      <c r="G158" s="103" t="s">
        <v>347</v>
      </c>
      <c r="H158" s="6">
        <f t="shared" si="7"/>
        <v>1327.2280841462605</v>
      </c>
    </row>
    <row r="159" spans="1:8" ht="30" x14ac:dyDescent="0.25">
      <c r="A159" s="16" t="s">
        <v>664</v>
      </c>
      <c r="B159" s="5" t="s">
        <v>324</v>
      </c>
      <c r="C159" s="7" t="s">
        <v>890</v>
      </c>
      <c r="D159" s="9">
        <v>44844</v>
      </c>
      <c r="E159" s="9">
        <v>44862</v>
      </c>
      <c r="F159" s="10">
        <v>1327.2280841462605</v>
      </c>
      <c r="G159" s="103" t="s">
        <v>348</v>
      </c>
      <c r="H159" s="6">
        <f t="shared" si="7"/>
        <v>1327.2280841462605</v>
      </c>
    </row>
    <row r="160" spans="1:8" ht="30" x14ac:dyDescent="0.25">
      <c r="A160" s="16" t="s">
        <v>665</v>
      </c>
      <c r="B160" s="5" t="s">
        <v>324</v>
      </c>
      <c r="C160" s="7" t="s">
        <v>890</v>
      </c>
      <c r="D160" s="9">
        <v>44806</v>
      </c>
      <c r="E160" s="9">
        <v>44837</v>
      </c>
      <c r="F160" s="10">
        <v>1327.2280841462605</v>
      </c>
      <c r="G160" s="103" t="s">
        <v>349</v>
      </c>
      <c r="H160" s="6">
        <f t="shared" si="7"/>
        <v>1327.2280841462605</v>
      </c>
    </row>
    <row r="161" spans="1:8" ht="30" x14ac:dyDescent="0.25">
      <c r="A161" s="16" t="s">
        <v>666</v>
      </c>
      <c r="B161" s="5" t="s">
        <v>324</v>
      </c>
      <c r="C161" s="7" t="s">
        <v>890</v>
      </c>
      <c r="D161" s="9">
        <v>44806</v>
      </c>
      <c r="E161" s="9">
        <v>44837</v>
      </c>
      <c r="F161" s="10">
        <v>1327.2280841462605</v>
      </c>
      <c r="G161" s="103" t="s">
        <v>350</v>
      </c>
      <c r="H161" s="6">
        <f t="shared" si="7"/>
        <v>1327.2280841462605</v>
      </c>
    </row>
    <row r="162" spans="1:8" ht="30" x14ac:dyDescent="0.25">
      <c r="A162" s="16" t="s">
        <v>667</v>
      </c>
      <c r="B162" s="5" t="s">
        <v>324</v>
      </c>
      <c r="C162" s="7" t="s">
        <v>890</v>
      </c>
      <c r="D162" s="9">
        <v>44692</v>
      </c>
      <c r="E162" s="9">
        <v>44763</v>
      </c>
      <c r="F162" s="10">
        <v>1327.2280841462605</v>
      </c>
      <c r="G162" s="103" t="s">
        <v>351</v>
      </c>
      <c r="H162" s="6">
        <f t="shared" si="7"/>
        <v>1327.2280841462605</v>
      </c>
    </row>
    <row r="163" spans="1:8" ht="30" x14ac:dyDescent="0.25">
      <c r="A163" s="16" t="s">
        <v>668</v>
      </c>
      <c r="B163" s="5" t="s">
        <v>324</v>
      </c>
      <c r="C163" s="7" t="s">
        <v>890</v>
      </c>
      <c r="D163" s="9">
        <v>44692</v>
      </c>
      <c r="E163" s="9">
        <v>44763</v>
      </c>
      <c r="F163" s="10">
        <v>1327.2280841462605</v>
      </c>
      <c r="G163" s="103" t="s">
        <v>352</v>
      </c>
      <c r="H163" s="6">
        <f t="shared" si="7"/>
        <v>1327.2280841462605</v>
      </c>
    </row>
    <row r="164" spans="1:8" ht="30" x14ac:dyDescent="0.25">
      <c r="A164" s="16" t="s">
        <v>669</v>
      </c>
      <c r="B164" s="5" t="s">
        <v>324</v>
      </c>
      <c r="C164" s="7" t="s">
        <v>890</v>
      </c>
      <c r="D164" s="9">
        <v>44715</v>
      </c>
      <c r="E164" s="9">
        <v>44761</v>
      </c>
      <c r="F164" s="10">
        <v>1327.2280841462605</v>
      </c>
      <c r="G164" s="103" t="s">
        <v>353</v>
      </c>
      <c r="H164" s="6">
        <f t="shared" si="7"/>
        <v>1327.2280841462605</v>
      </c>
    </row>
    <row r="165" spans="1:8" ht="30" x14ac:dyDescent="0.25">
      <c r="A165" s="16" t="s">
        <v>670</v>
      </c>
      <c r="B165" s="5" t="s">
        <v>324</v>
      </c>
      <c r="C165" s="7" t="s">
        <v>890</v>
      </c>
      <c r="D165" s="9">
        <v>44715</v>
      </c>
      <c r="E165" s="9">
        <v>44761</v>
      </c>
      <c r="F165" s="10">
        <v>1327.2280841462605</v>
      </c>
      <c r="G165" s="103" t="s">
        <v>354</v>
      </c>
      <c r="H165" s="6">
        <f t="shared" si="7"/>
        <v>1327.2280841462605</v>
      </c>
    </row>
    <row r="166" spans="1:8" ht="30" x14ac:dyDescent="0.25">
      <c r="A166" s="16" t="s">
        <v>671</v>
      </c>
      <c r="B166" s="5" t="s">
        <v>324</v>
      </c>
      <c r="C166" s="7" t="s">
        <v>890</v>
      </c>
      <c r="D166" s="9">
        <v>44329</v>
      </c>
      <c r="E166" s="9">
        <v>44746</v>
      </c>
      <c r="F166" s="10">
        <v>1327.2280841462605</v>
      </c>
      <c r="G166" s="103" t="s">
        <v>355</v>
      </c>
      <c r="H166" s="6">
        <f t="shared" si="7"/>
        <v>1327.2280841462605</v>
      </c>
    </row>
    <row r="167" spans="1:8" ht="30" x14ac:dyDescent="0.25">
      <c r="A167" s="16" t="s">
        <v>672</v>
      </c>
      <c r="B167" s="5" t="s">
        <v>324</v>
      </c>
      <c r="C167" s="7" t="s">
        <v>890</v>
      </c>
      <c r="D167" s="9">
        <v>44329</v>
      </c>
      <c r="E167" s="9">
        <v>44746</v>
      </c>
      <c r="F167" s="10">
        <v>1327.2280841462605</v>
      </c>
      <c r="G167" s="103" t="s">
        <v>356</v>
      </c>
      <c r="H167" s="6">
        <f t="shared" si="7"/>
        <v>1327.2280841462605</v>
      </c>
    </row>
    <row r="168" spans="1:8" ht="30" x14ac:dyDescent="0.25">
      <c r="A168" s="16" t="s">
        <v>673</v>
      </c>
      <c r="B168" s="5" t="s">
        <v>324</v>
      </c>
      <c r="C168" s="7" t="s">
        <v>890</v>
      </c>
      <c r="D168" s="9">
        <v>44708</v>
      </c>
      <c r="E168" s="9">
        <v>44746</v>
      </c>
      <c r="F168" s="10">
        <v>1327.2280841462605</v>
      </c>
      <c r="G168" s="103" t="s">
        <v>357</v>
      </c>
      <c r="H168" s="6">
        <f t="shared" si="7"/>
        <v>1327.2280841462605</v>
      </c>
    </row>
    <row r="169" spans="1:8" ht="30" x14ac:dyDescent="0.25">
      <c r="A169" s="16" t="s">
        <v>674</v>
      </c>
      <c r="B169" s="5" t="s">
        <v>324</v>
      </c>
      <c r="C169" s="7" t="s">
        <v>890</v>
      </c>
      <c r="D169" s="9">
        <v>44708</v>
      </c>
      <c r="E169" s="9">
        <v>44746</v>
      </c>
      <c r="F169" s="10">
        <v>1327.2280841462605</v>
      </c>
      <c r="G169" s="103" t="s">
        <v>358</v>
      </c>
      <c r="H169" s="6">
        <f t="shared" si="7"/>
        <v>1327.2280841462605</v>
      </c>
    </row>
    <row r="170" spans="1:8" ht="30" x14ac:dyDescent="0.25">
      <c r="A170" s="16" t="s">
        <v>675</v>
      </c>
      <c r="B170" s="5" t="s">
        <v>324</v>
      </c>
      <c r="C170" s="7" t="s">
        <v>890</v>
      </c>
      <c r="D170" s="9">
        <v>44708</v>
      </c>
      <c r="E170" s="9">
        <v>44746</v>
      </c>
      <c r="F170" s="10">
        <v>1327.2280841462605</v>
      </c>
      <c r="G170" s="103" t="s">
        <v>359</v>
      </c>
      <c r="H170" s="6">
        <f t="shared" si="7"/>
        <v>1327.2280841462605</v>
      </c>
    </row>
    <row r="171" spans="1:8" ht="30" x14ac:dyDescent="0.25">
      <c r="A171" s="16" t="s">
        <v>676</v>
      </c>
      <c r="B171" s="5" t="s">
        <v>324</v>
      </c>
      <c r="C171" s="7" t="s">
        <v>890</v>
      </c>
      <c r="D171" s="9">
        <v>44708</v>
      </c>
      <c r="E171" s="9">
        <v>44746</v>
      </c>
      <c r="F171" s="10">
        <v>1327.2280841462605</v>
      </c>
      <c r="G171" s="103" t="s">
        <v>360</v>
      </c>
      <c r="H171" s="6">
        <f t="shared" si="7"/>
        <v>1327.2280841462605</v>
      </c>
    </row>
    <row r="172" spans="1:8" ht="30" x14ac:dyDescent="0.25">
      <c r="A172" s="16" t="s">
        <v>677</v>
      </c>
      <c r="B172" s="5" t="s">
        <v>324</v>
      </c>
      <c r="C172" s="7" t="s">
        <v>890</v>
      </c>
      <c r="D172" s="9">
        <v>44575</v>
      </c>
      <c r="E172" s="9">
        <v>44637</v>
      </c>
      <c r="F172" s="10">
        <v>1327.2280841462605</v>
      </c>
      <c r="G172" s="103" t="s">
        <v>361</v>
      </c>
      <c r="H172" s="6">
        <f t="shared" si="7"/>
        <v>1327.2280841462605</v>
      </c>
    </row>
    <row r="173" spans="1:8" ht="30" x14ac:dyDescent="0.25">
      <c r="A173" s="16" t="s">
        <v>678</v>
      </c>
      <c r="B173" s="5" t="s">
        <v>324</v>
      </c>
      <c r="C173" s="7" t="s">
        <v>890</v>
      </c>
      <c r="D173" s="9">
        <v>44575</v>
      </c>
      <c r="E173" s="9">
        <v>44637</v>
      </c>
      <c r="F173" s="10">
        <v>1327.2280841462605</v>
      </c>
      <c r="G173" s="103" t="s">
        <v>362</v>
      </c>
      <c r="H173" s="6">
        <f t="shared" si="7"/>
        <v>1327.2280841462605</v>
      </c>
    </row>
    <row r="174" spans="1:8" ht="30" x14ac:dyDescent="0.25">
      <c r="A174" s="16" t="s">
        <v>679</v>
      </c>
      <c r="B174" s="5" t="s">
        <v>324</v>
      </c>
      <c r="C174" s="7" t="s">
        <v>890</v>
      </c>
      <c r="D174" s="9">
        <v>44553</v>
      </c>
      <c r="E174" s="9">
        <v>44636</v>
      </c>
      <c r="F174" s="10">
        <v>1327.2280841462605</v>
      </c>
      <c r="G174" s="103" t="s">
        <v>363</v>
      </c>
      <c r="H174" s="6">
        <f t="shared" si="7"/>
        <v>1327.2280841462605</v>
      </c>
    </row>
    <row r="175" spans="1:8" ht="30" x14ac:dyDescent="0.25">
      <c r="A175" s="16" t="s">
        <v>680</v>
      </c>
      <c r="B175" s="5" t="s">
        <v>324</v>
      </c>
      <c r="C175" s="7" t="s">
        <v>890</v>
      </c>
      <c r="D175" s="9">
        <v>44553</v>
      </c>
      <c r="E175" s="9">
        <v>44636</v>
      </c>
      <c r="F175" s="10">
        <v>1327.2280841462605</v>
      </c>
      <c r="G175" s="103" t="s">
        <v>364</v>
      </c>
      <c r="H175" s="6">
        <f t="shared" si="7"/>
        <v>1327.2280841462605</v>
      </c>
    </row>
    <row r="176" spans="1:8" ht="30" x14ac:dyDescent="0.25">
      <c r="A176" s="16" t="s">
        <v>681</v>
      </c>
      <c r="B176" s="5" t="s">
        <v>324</v>
      </c>
      <c r="C176" s="7" t="s">
        <v>890</v>
      </c>
      <c r="D176" s="9">
        <v>44579</v>
      </c>
      <c r="E176" s="9">
        <v>44630</v>
      </c>
      <c r="F176" s="10">
        <v>1327.2280841462605</v>
      </c>
      <c r="G176" s="103" t="s">
        <v>365</v>
      </c>
      <c r="H176" s="6">
        <f t="shared" ref="H176:H207" si="8">F176</f>
        <v>1327.2280841462605</v>
      </c>
    </row>
    <row r="177" spans="1:8" ht="30" x14ac:dyDescent="0.25">
      <c r="A177" s="16" t="s">
        <v>682</v>
      </c>
      <c r="B177" s="5" t="s">
        <v>324</v>
      </c>
      <c r="C177" s="7" t="s">
        <v>890</v>
      </c>
      <c r="D177" s="9">
        <v>44579</v>
      </c>
      <c r="E177" s="9">
        <v>44630</v>
      </c>
      <c r="F177" s="10">
        <v>1327.2280841462605</v>
      </c>
      <c r="G177" s="103" t="s">
        <v>366</v>
      </c>
      <c r="H177" s="6">
        <f t="shared" si="8"/>
        <v>1327.2280841462605</v>
      </c>
    </row>
    <row r="178" spans="1:8" ht="30" x14ac:dyDescent="0.25">
      <c r="A178" s="16" t="s">
        <v>683</v>
      </c>
      <c r="B178" s="5" t="s">
        <v>324</v>
      </c>
      <c r="C178" s="7" t="s">
        <v>890</v>
      </c>
      <c r="D178" s="9">
        <v>44463</v>
      </c>
      <c r="E178" s="9">
        <v>44536</v>
      </c>
      <c r="F178" s="10">
        <v>1327.2280841462605</v>
      </c>
      <c r="G178" s="103" t="s">
        <v>367</v>
      </c>
      <c r="H178" s="6">
        <f t="shared" si="8"/>
        <v>1327.2280841462605</v>
      </c>
    </row>
    <row r="179" spans="1:8" ht="30" x14ac:dyDescent="0.25">
      <c r="A179" s="16" t="s">
        <v>684</v>
      </c>
      <c r="B179" s="5" t="s">
        <v>324</v>
      </c>
      <c r="C179" s="7" t="s">
        <v>890</v>
      </c>
      <c r="D179" s="9">
        <v>44463</v>
      </c>
      <c r="E179" s="9">
        <v>44536</v>
      </c>
      <c r="F179" s="10">
        <v>1327.2280841462605</v>
      </c>
      <c r="G179" s="103" t="s">
        <v>368</v>
      </c>
      <c r="H179" s="6">
        <f t="shared" si="8"/>
        <v>1327.2280841462605</v>
      </c>
    </row>
    <row r="180" spans="1:8" ht="30" x14ac:dyDescent="0.25">
      <c r="A180" s="16" t="s">
        <v>685</v>
      </c>
      <c r="B180" s="5" t="s">
        <v>324</v>
      </c>
      <c r="C180" s="7" t="s">
        <v>890</v>
      </c>
      <c r="D180" s="9">
        <v>44470</v>
      </c>
      <c r="E180" s="9">
        <v>44553</v>
      </c>
      <c r="F180" s="10">
        <v>1327.2280841462605</v>
      </c>
      <c r="G180" s="103" t="s">
        <v>369</v>
      </c>
      <c r="H180" s="6">
        <f t="shared" si="8"/>
        <v>1327.2280841462605</v>
      </c>
    </row>
    <row r="181" spans="1:8" ht="30" x14ac:dyDescent="0.25">
      <c r="A181" s="16" t="s">
        <v>686</v>
      </c>
      <c r="B181" s="5" t="s">
        <v>324</v>
      </c>
      <c r="C181" s="7" t="s">
        <v>890</v>
      </c>
      <c r="D181" s="9">
        <v>44470</v>
      </c>
      <c r="E181" s="9">
        <v>44553</v>
      </c>
      <c r="F181" s="10">
        <v>1327.2280841462605</v>
      </c>
      <c r="G181" s="103" t="s">
        <v>370</v>
      </c>
      <c r="H181" s="6">
        <f t="shared" si="8"/>
        <v>1327.2280841462605</v>
      </c>
    </row>
    <row r="182" spans="1:8" ht="30" x14ac:dyDescent="0.25">
      <c r="A182" s="16" t="s">
        <v>687</v>
      </c>
      <c r="B182" s="5" t="s">
        <v>324</v>
      </c>
      <c r="C182" s="7" t="s">
        <v>890</v>
      </c>
      <c r="D182" s="9">
        <v>44517</v>
      </c>
      <c r="E182" s="9">
        <v>44543</v>
      </c>
      <c r="F182" s="10">
        <v>1327.2280841462605</v>
      </c>
      <c r="G182" s="103" t="s">
        <v>371</v>
      </c>
      <c r="H182" s="6">
        <f t="shared" si="8"/>
        <v>1327.2280841462605</v>
      </c>
    </row>
    <row r="183" spans="1:8" ht="30" x14ac:dyDescent="0.25">
      <c r="A183" s="16" t="s">
        <v>688</v>
      </c>
      <c r="B183" s="5" t="s">
        <v>324</v>
      </c>
      <c r="C183" s="7" t="s">
        <v>890</v>
      </c>
      <c r="D183" s="9">
        <v>44517</v>
      </c>
      <c r="E183" s="9">
        <v>44543</v>
      </c>
      <c r="F183" s="10">
        <v>1327.2280841462605</v>
      </c>
      <c r="G183" s="103" t="s">
        <v>372</v>
      </c>
      <c r="H183" s="6">
        <f t="shared" si="8"/>
        <v>1327.2280841462605</v>
      </c>
    </row>
    <row r="184" spans="1:8" ht="30" x14ac:dyDescent="0.25">
      <c r="A184" s="16" t="s">
        <v>689</v>
      </c>
      <c r="B184" s="5" t="s">
        <v>324</v>
      </c>
      <c r="C184" s="7" t="s">
        <v>890</v>
      </c>
      <c r="D184" s="9">
        <v>44446</v>
      </c>
      <c r="E184" s="9">
        <v>44467</v>
      </c>
      <c r="F184" s="10">
        <v>1327.2280841462605</v>
      </c>
      <c r="G184" s="103" t="s">
        <v>373</v>
      </c>
      <c r="H184" s="6">
        <f t="shared" si="8"/>
        <v>1327.2280841462605</v>
      </c>
    </row>
    <row r="185" spans="1:8" ht="30" x14ac:dyDescent="0.25">
      <c r="A185" s="16" t="s">
        <v>690</v>
      </c>
      <c r="B185" s="5" t="s">
        <v>324</v>
      </c>
      <c r="C185" s="7" t="s">
        <v>890</v>
      </c>
      <c r="D185" s="9">
        <v>44446</v>
      </c>
      <c r="E185" s="9">
        <v>44467</v>
      </c>
      <c r="F185" s="10">
        <v>1327.2280841462605</v>
      </c>
      <c r="G185" s="103" t="s">
        <v>374</v>
      </c>
      <c r="H185" s="6">
        <f t="shared" si="8"/>
        <v>1327.2280841462605</v>
      </c>
    </row>
    <row r="186" spans="1:8" ht="30" x14ac:dyDescent="0.25">
      <c r="A186" s="16" t="s">
        <v>691</v>
      </c>
      <c r="B186" s="5" t="s">
        <v>324</v>
      </c>
      <c r="C186" s="7" t="s">
        <v>890</v>
      </c>
      <c r="D186" s="9">
        <v>44341</v>
      </c>
      <c r="E186" s="9">
        <v>44365</v>
      </c>
      <c r="F186" s="10">
        <v>1327.2280841462605</v>
      </c>
      <c r="G186" s="103" t="s">
        <v>375</v>
      </c>
      <c r="H186" s="6">
        <f t="shared" si="8"/>
        <v>1327.2280841462605</v>
      </c>
    </row>
    <row r="187" spans="1:8" ht="30" x14ac:dyDescent="0.25">
      <c r="A187" s="16" t="s">
        <v>692</v>
      </c>
      <c r="B187" s="5" t="s">
        <v>324</v>
      </c>
      <c r="C187" s="7" t="s">
        <v>890</v>
      </c>
      <c r="D187" s="9">
        <v>44341</v>
      </c>
      <c r="E187" s="9">
        <v>44365</v>
      </c>
      <c r="F187" s="10">
        <v>1327.2280841462605</v>
      </c>
      <c r="G187" s="103" t="s">
        <v>376</v>
      </c>
      <c r="H187" s="6">
        <f t="shared" si="8"/>
        <v>1327.2280841462605</v>
      </c>
    </row>
    <row r="188" spans="1:8" ht="30" x14ac:dyDescent="0.25">
      <c r="A188" s="16" t="s">
        <v>693</v>
      </c>
      <c r="B188" s="5" t="s">
        <v>324</v>
      </c>
      <c r="C188" s="7" t="s">
        <v>890</v>
      </c>
      <c r="D188" s="9">
        <v>44151</v>
      </c>
      <c r="E188" s="9">
        <v>44230</v>
      </c>
      <c r="F188" s="10">
        <v>1327.2280841462605</v>
      </c>
      <c r="G188" s="103" t="s">
        <v>377</v>
      </c>
      <c r="H188" s="6">
        <f t="shared" si="8"/>
        <v>1327.2280841462605</v>
      </c>
    </row>
    <row r="189" spans="1:8" ht="30" x14ac:dyDescent="0.25">
      <c r="A189" s="16" t="s">
        <v>694</v>
      </c>
      <c r="B189" s="5" t="s">
        <v>324</v>
      </c>
      <c r="C189" s="7" t="s">
        <v>890</v>
      </c>
      <c r="D189" s="9">
        <v>44151</v>
      </c>
      <c r="E189" s="9">
        <v>44230</v>
      </c>
      <c r="F189" s="10">
        <v>1327.2280841462605</v>
      </c>
      <c r="G189" s="103" t="s">
        <v>378</v>
      </c>
      <c r="H189" s="6">
        <f t="shared" si="8"/>
        <v>1327.2280841462605</v>
      </c>
    </row>
    <row r="190" spans="1:8" ht="30" x14ac:dyDescent="0.25">
      <c r="A190" s="16" t="s">
        <v>695</v>
      </c>
      <c r="B190" s="5" t="s">
        <v>324</v>
      </c>
      <c r="C190" s="7" t="s">
        <v>890</v>
      </c>
      <c r="D190" s="9">
        <v>44092</v>
      </c>
      <c r="E190" s="9">
        <v>44095</v>
      </c>
      <c r="F190" s="10">
        <v>1327.2280841462605</v>
      </c>
      <c r="G190" s="103" t="s">
        <v>379</v>
      </c>
      <c r="H190" s="6">
        <f t="shared" si="8"/>
        <v>1327.2280841462605</v>
      </c>
    </row>
    <row r="191" spans="1:8" ht="30" x14ac:dyDescent="0.25">
      <c r="A191" s="16" t="s">
        <v>696</v>
      </c>
      <c r="B191" s="5" t="s">
        <v>324</v>
      </c>
      <c r="C191" s="7" t="s">
        <v>890</v>
      </c>
      <c r="D191" s="9">
        <v>44092</v>
      </c>
      <c r="E191" s="9">
        <v>44095</v>
      </c>
      <c r="F191" s="10">
        <v>1327.2280841462605</v>
      </c>
      <c r="G191" s="103" t="s">
        <v>380</v>
      </c>
      <c r="H191" s="6">
        <f t="shared" si="8"/>
        <v>1327.2280841462605</v>
      </c>
    </row>
    <row r="192" spans="1:8" ht="30" x14ac:dyDescent="0.25">
      <c r="A192" s="16" t="s">
        <v>697</v>
      </c>
      <c r="B192" s="5" t="s">
        <v>324</v>
      </c>
      <c r="C192" s="7" t="s">
        <v>890</v>
      </c>
      <c r="D192" s="9">
        <v>44095</v>
      </c>
      <c r="E192" s="9">
        <v>44095</v>
      </c>
      <c r="F192" s="10">
        <v>1327.2280841462605</v>
      </c>
      <c r="G192" s="103" t="s">
        <v>381</v>
      </c>
      <c r="H192" s="6">
        <f t="shared" si="8"/>
        <v>1327.2280841462605</v>
      </c>
    </row>
    <row r="193" spans="1:8" ht="30" x14ac:dyDescent="0.25">
      <c r="A193" s="16" t="s">
        <v>698</v>
      </c>
      <c r="B193" s="5" t="s">
        <v>324</v>
      </c>
      <c r="C193" s="7" t="s">
        <v>890</v>
      </c>
      <c r="D193" s="9">
        <v>44095</v>
      </c>
      <c r="E193" s="9">
        <v>44095</v>
      </c>
      <c r="F193" s="10">
        <v>1327.2280841462605</v>
      </c>
      <c r="G193" s="103" t="s">
        <v>382</v>
      </c>
      <c r="H193" s="6">
        <f t="shared" si="8"/>
        <v>1327.2280841462605</v>
      </c>
    </row>
    <row r="194" spans="1:8" ht="30" x14ac:dyDescent="0.25">
      <c r="A194" s="16" t="s">
        <v>699</v>
      </c>
      <c r="B194" s="5" t="s">
        <v>324</v>
      </c>
      <c r="C194" s="7" t="s">
        <v>890</v>
      </c>
      <c r="D194" s="9">
        <v>43879</v>
      </c>
      <c r="E194" s="9">
        <v>43987</v>
      </c>
      <c r="F194" s="10">
        <v>1327.2280841462605</v>
      </c>
      <c r="G194" s="103" t="s">
        <v>383</v>
      </c>
      <c r="H194" s="6">
        <f t="shared" si="8"/>
        <v>1327.2280841462605</v>
      </c>
    </row>
    <row r="195" spans="1:8" ht="30" x14ac:dyDescent="0.25">
      <c r="A195" s="16" t="s">
        <v>700</v>
      </c>
      <c r="B195" s="5" t="s">
        <v>324</v>
      </c>
      <c r="C195" s="7" t="s">
        <v>890</v>
      </c>
      <c r="D195" s="9">
        <v>43879</v>
      </c>
      <c r="E195" s="9">
        <v>43987</v>
      </c>
      <c r="F195" s="10">
        <v>1327.2280841462605</v>
      </c>
      <c r="G195" s="103" t="s">
        <v>384</v>
      </c>
      <c r="H195" s="6">
        <f t="shared" si="8"/>
        <v>1327.2280841462605</v>
      </c>
    </row>
    <row r="196" spans="1:8" ht="30" x14ac:dyDescent="0.25">
      <c r="A196" s="16" t="s">
        <v>701</v>
      </c>
      <c r="B196" s="5" t="s">
        <v>324</v>
      </c>
      <c r="C196" s="7" t="s">
        <v>890</v>
      </c>
      <c r="D196" s="9">
        <v>44000</v>
      </c>
      <c r="E196" s="9">
        <v>44000</v>
      </c>
      <c r="F196" s="10">
        <v>1327.2280841462605</v>
      </c>
      <c r="G196" s="103" t="s">
        <v>385</v>
      </c>
      <c r="H196" s="6">
        <f t="shared" si="8"/>
        <v>1327.2280841462605</v>
      </c>
    </row>
    <row r="197" spans="1:8" ht="30" x14ac:dyDescent="0.25">
      <c r="A197" s="16" t="s">
        <v>702</v>
      </c>
      <c r="B197" s="5" t="s">
        <v>324</v>
      </c>
      <c r="C197" s="7" t="s">
        <v>890</v>
      </c>
      <c r="D197" s="9">
        <v>44000</v>
      </c>
      <c r="E197" s="9">
        <v>44000</v>
      </c>
      <c r="F197" s="10">
        <v>1327.2280841462605</v>
      </c>
      <c r="G197" s="103" t="s">
        <v>386</v>
      </c>
      <c r="H197" s="6">
        <f t="shared" si="8"/>
        <v>1327.2280841462605</v>
      </c>
    </row>
    <row r="198" spans="1:8" ht="30" x14ac:dyDescent="0.25">
      <c r="A198" s="16" t="s">
        <v>703</v>
      </c>
      <c r="B198" s="5" t="s">
        <v>324</v>
      </c>
      <c r="C198" s="7" t="s">
        <v>890</v>
      </c>
      <c r="D198" s="9">
        <v>43865</v>
      </c>
      <c r="E198" s="9">
        <v>43878</v>
      </c>
      <c r="F198" s="10">
        <v>1327.2280841462605</v>
      </c>
      <c r="G198" s="103" t="s">
        <v>387</v>
      </c>
      <c r="H198" s="6">
        <f t="shared" si="8"/>
        <v>1327.2280841462605</v>
      </c>
    </row>
    <row r="199" spans="1:8" ht="30" x14ac:dyDescent="0.25">
      <c r="A199" s="16" t="s">
        <v>704</v>
      </c>
      <c r="B199" s="5" t="s">
        <v>324</v>
      </c>
      <c r="C199" s="7" t="s">
        <v>890</v>
      </c>
      <c r="D199" s="9">
        <v>43865</v>
      </c>
      <c r="E199" s="9">
        <v>43878</v>
      </c>
      <c r="F199" s="10">
        <v>1327.2280841462605</v>
      </c>
      <c r="G199" s="103" t="s">
        <v>388</v>
      </c>
      <c r="H199" s="6">
        <f t="shared" si="8"/>
        <v>1327.2280841462605</v>
      </c>
    </row>
    <row r="200" spans="1:8" ht="30" x14ac:dyDescent="0.25">
      <c r="A200" s="16" t="s">
        <v>705</v>
      </c>
      <c r="B200" s="5" t="s">
        <v>324</v>
      </c>
      <c r="C200" s="7" t="s">
        <v>890</v>
      </c>
      <c r="D200" s="9">
        <v>43819</v>
      </c>
      <c r="E200" s="9">
        <v>43851</v>
      </c>
      <c r="F200" s="10">
        <v>1327.2280841462605</v>
      </c>
      <c r="G200" s="103" t="s">
        <v>389</v>
      </c>
      <c r="H200" s="6">
        <f t="shared" si="8"/>
        <v>1327.2280841462605</v>
      </c>
    </row>
    <row r="201" spans="1:8" ht="30" x14ac:dyDescent="0.25">
      <c r="A201" s="16" t="s">
        <v>706</v>
      </c>
      <c r="B201" s="5" t="s">
        <v>324</v>
      </c>
      <c r="C201" s="7" t="s">
        <v>890</v>
      </c>
      <c r="D201" s="9">
        <v>43819</v>
      </c>
      <c r="E201" s="9">
        <v>43851</v>
      </c>
      <c r="F201" s="10">
        <v>1327.2280841462605</v>
      </c>
      <c r="G201" s="103" t="s">
        <v>390</v>
      </c>
      <c r="H201" s="6">
        <f t="shared" si="8"/>
        <v>1327.2280841462605</v>
      </c>
    </row>
    <row r="202" spans="1:8" ht="30" x14ac:dyDescent="0.25">
      <c r="A202" s="16" t="s">
        <v>707</v>
      </c>
      <c r="B202" s="5" t="s">
        <v>324</v>
      </c>
      <c r="C202" s="7" t="s">
        <v>890</v>
      </c>
      <c r="D202" s="9">
        <v>45376</v>
      </c>
      <c r="E202" s="9">
        <v>45421</v>
      </c>
      <c r="F202" s="10">
        <v>1000</v>
      </c>
      <c r="G202" s="103" t="s">
        <v>391</v>
      </c>
      <c r="H202" s="6">
        <f t="shared" si="8"/>
        <v>1000</v>
      </c>
    </row>
    <row r="203" spans="1:8" ht="30" x14ac:dyDescent="0.25">
      <c r="A203" s="16" t="s">
        <v>708</v>
      </c>
      <c r="B203" s="5" t="s">
        <v>324</v>
      </c>
      <c r="C203" s="7" t="s">
        <v>890</v>
      </c>
      <c r="D203" s="9">
        <v>45581</v>
      </c>
      <c r="E203" s="9">
        <v>45642</v>
      </c>
      <c r="F203" s="10">
        <v>1000</v>
      </c>
      <c r="G203" s="103" t="s">
        <v>392</v>
      </c>
      <c r="H203" s="6">
        <f t="shared" si="8"/>
        <v>1000</v>
      </c>
    </row>
    <row r="204" spans="1:8" ht="30" x14ac:dyDescent="0.25">
      <c r="A204" s="16" t="s">
        <v>709</v>
      </c>
      <c r="B204" s="5" t="s">
        <v>324</v>
      </c>
      <c r="C204" s="7" t="s">
        <v>890</v>
      </c>
      <c r="D204" s="9">
        <v>45581</v>
      </c>
      <c r="E204" s="9">
        <v>45642</v>
      </c>
      <c r="F204" s="10">
        <v>1000</v>
      </c>
      <c r="G204" s="103" t="s">
        <v>393</v>
      </c>
      <c r="H204" s="6">
        <f t="shared" si="8"/>
        <v>1000</v>
      </c>
    </row>
    <row r="205" spans="1:8" ht="30" x14ac:dyDescent="0.25">
      <c r="A205" s="16" t="s">
        <v>710</v>
      </c>
      <c r="B205" s="5" t="s">
        <v>324</v>
      </c>
      <c r="C205" s="7" t="s">
        <v>890</v>
      </c>
      <c r="D205" s="9">
        <v>45645</v>
      </c>
      <c r="E205" s="9">
        <v>45686</v>
      </c>
      <c r="F205" s="10">
        <v>1000</v>
      </c>
      <c r="G205" s="103" t="s">
        <v>394</v>
      </c>
      <c r="H205" s="6">
        <f t="shared" si="8"/>
        <v>1000</v>
      </c>
    </row>
    <row r="206" spans="1:8" ht="30" x14ac:dyDescent="0.25">
      <c r="A206" s="16" t="s">
        <v>711</v>
      </c>
      <c r="B206" s="5" t="s">
        <v>324</v>
      </c>
      <c r="C206" s="7" t="s">
        <v>890</v>
      </c>
      <c r="D206" s="9">
        <v>45645</v>
      </c>
      <c r="E206" s="9">
        <v>45686</v>
      </c>
      <c r="F206" s="10">
        <v>1000</v>
      </c>
      <c r="G206" s="103" t="s">
        <v>395</v>
      </c>
      <c r="H206" s="6">
        <f t="shared" si="8"/>
        <v>1000</v>
      </c>
    </row>
    <row r="207" spans="1:8" ht="30" x14ac:dyDescent="0.25">
      <c r="A207" s="16" t="s">
        <v>712</v>
      </c>
      <c r="B207" s="5" t="s">
        <v>324</v>
      </c>
      <c r="C207" s="7" t="s">
        <v>890</v>
      </c>
      <c r="D207" s="9">
        <v>45645</v>
      </c>
      <c r="E207" s="9">
        <v>45686</v>
      </c>
      <c r="F207" s="10">
        <v>1000</v>
      </c>
      <c r="G207" s="103" t="s">
        <v>396</v>
      </c>
      <c r="H207" s="6">
        <f t="shared" si="8"/>
        <v>1000</v>
      </c>
    </row>
    <row r="208" spans="1:8" ht="30" x14ac:dyDescent="0.25">
      <c r="A208" s="16" t="s">
        <v>713</v>
      </c>
      <c r="B208" s="5" t="s">
        <v>324</v>
      </c>
      <c r="C208" s="7" t="s">
        <v>890</v>
      </c>
      <c r="D208" s="9">
        <v>45645</v>
      </c>
      <c r="E208" s="9">
        <v>45686</v>
      </c>
      <c r="F208" s="10">
        <v>1000</v>
      </c>
      <c r="G208" s="103" t="s">
        <v>397</v>
      </c>
      <c r="H208" s="6">
        <f t="shared" ref="H208:H235" si="9">F208</f>
        <v>1000</v>
      </c>
    </row>
    <row r="209" spans="1:8" ht="30" x14ac:dyDescent="0.25">
      <c r="A209" s="16" t="s">
        <v>714</v>
      </c>
      <c r="B209" s="5" t="s">
        <v>324</v>
      </c>
      <c r="C209" s="7" t="s">
        <v>890</v>
      </c>
      <c r="D209" s="9">
        <v>45677</v>
      </c>
      <c r="E209" s="9">
        <v>45692</v>
      </c>
      <c r="F209" s="10">
        <v>1000</v>
      </c>
      <c r="G209" s="103" t="s">
        <v>398</v>
      </c>
      <c r="H209" s="6">
        <f t="shared" si="9"/>
        <v>1000</v>
      </c>
    </row>
    <row r="210" spans="1:8" ht="30" x14ac:dyDescent="0.25">
      <c r="A210" s="16" t="s">
        <v>715</v>
      </c>
      <c r="B210" s="5" t="s">
        <v>324</v>
      </c>
      <c r="C210" s="7" t="s">
        <v>890</v>
      </c>
      <c r="D210" s="9">
        <v>45677</v>
      </c>
      <c r="E210" s="9">
        <v>45692</v>
      </c>
      <c r="F210" s="10">
        <v>1000</v>
      </c>
      <c r="G210" s="103" t="s">
        <v>399</v>
      </c>
      <c r="H210" s="6">
        <f t="shared" si="9"/>
        <v>1000</v>
      </c>
    </row>
    <row r="211" spans="1:8" ht="30" x14ac:dyDescent="0.25">
      <c r="A211" s="16" t="s">
        <v>716</v>
      </c>
      <c r="B211" s="5" t="s">
        <v>324</v>
      </c>
      <c r="C211" s="7" t="s">
        <v>890</v>
      </c>
      <c r="D211" s="9">
        <v>45743</v>
      </c>
      <c r="E211" s="9">
        <v>45825</v>
      </c>
      <c r="F211" s="10">
        <v>1000</v>
      </c>
      <c r="G211" s="103" t="s">
        <v>400</v>
      </c>
      <c r="H211" s="6">
        <f t="shared" si="9"/>
        <v>1000</v>
      </c>
    </row>
    <row r="212" spans="1:8" ht="30" x14ac:dyDescent="0.25">
      <c r="A212" s="16" t="s">
        <v>717</v>
      </c>
      <c r="B212" s="5" t="s">
        <v>324</v>
      </c>
      <c r="C212" s="7" t="s">
        <v>890</v>
      </c>
      <c r="D212" s="9">
        <v>45743</v>
      </c>
      <c r="E212" s="9">
        <v>45825</v>
      </c>
      <c r="F212" s="10">
        <v>1000</v>
      </c>
      <c r="G212" s="103" t="s">
        <v>401</v>
      </c>
      <c r="H212" s="6">
        <f t="shared" si="9"/>
        <v>1000</v>
      </c>
    </row>
    <row r="213" spans="1:8" ht="30" x14ac:dyDescent="0.25">
      <c r="A213" s="16" t="s">
        <v>718</v>
      </c>
      <c r="B213" s="5" t="s">
        <v>324</v>
      </c>
      <c r="C213" s="7" t="s">
        <v>890</v>
      </c>
      <c r="D213" s="9">
        <v>45742</v>
      </c>
      <c r="E213" s="9">
        <v>45825</v>
      </c>
      <c r="F213" s="10">
        <v>1000</v>
      </c>
      <c r="G213" s="103" t="s">
        <v>402</v>
      </c>
      <c r="H213" s="6">
        <f t="shared" si="9"/>
        <v>1000</v>
      </c>
    </row>
    <row r="214" spans="1:8" ht="30" x14ac:dyDescent="0.25">
      <c r="A214" s="16" t="s">
        <v>719</v>
      </c>
      <c r="B214" s="5" t="s">
        <v>324</v>
      </c>
      <c r="C214" s="7" t="s">
        <v>890</v>
      </c>
      <c r="D214" s="9">
        <v>45742</v>
      </c>
      <c r="E214" s="9">
        <v>45825</v>
      </c>
      <c r="F214" s="10">
        <v>1000</v>
      </c>
      <c r="G214" s="103" t="s">
        <v>403</v>
      </c>
      <c r="H214" s="6">
        <f t="shared" si="9"/>
        <v>1000</v>
      </c>
    </row>
    <row r="215" spans="1:8" ht="30" x14ac:dyDescent="0.25">
      <c r="A215" s="16" t="s">
        <v>720</v>
      </c>
      <c r="B215" s="5" t="s">
        <v>324</v>
      </c>
      <c r="C215" s="7" t="s">
        <v>890</v>
      </c>
      <c r="D215" s="9">
        <v>45376</v>
      </c>
      <c r="E215" s="9">
        <v>45421</v>
      </c>
      <c r="F215" s="10">
        <v>1000</v>
      </c>
      <c r="G215" s="103" t="s">
        <v>404</v>
      </c>
      <c r="H215" s="6">
        <f t="shared" si="9"/>
        <v>1000</v>
      </c>
    </row>
    <row r="216" spans="1:8" ht="30" x14ac:dyDescent="0.25">
      <c r="A216" s="16" t="s">
        <v>721</v>
      </c>
      <c r="B216" s="5" t="s">
        <v>324</v>
      </c>
      <c r="C216" s="7" t="s">
        <v>890</v>
      </c>
      <c r="D216" s="9">
        <v>45692</v>
      </c>
      <c r="E216" s="9">
        <v>45826</v>
      </c>
      <c r="F216" s="11">
        <v>1000</v>
      </c>
      <c r="G216" s="103" t="s">
        <v>405</v>
      </c>
      <c r="H216" s="6">
        <f t="shared" si="9"/>
        <v>1000</v>
      </c>
    </row>
    <row r="217" spans="1:8" ht="30" x14ac:dyDescent="0.25">
      <c r="A217" s="16" t="s">
        <v>722</v>
      </c>
      <c r="B217" s="5" t="s">
        <v>324</v>
      </c>
      <c r="C217" s="7" t="s">
        <v>890</v>
      </c>
      <c r="D217" s="9">
        <v>45692</v>
      </c>
      <c r="E217" s="9">
        <v>45826</v>
      </c>
      <c r="F217" s="11">
        <v>1000</v>
      </c>
      <c r="G217" s="103" t="s">
        <v>406</v>
      </c>
      <c r="H217" s="6">
        <f t="shared" si="9"/>
        <v>1000</v>
      </c>
    </row>
    <row r="218" spans="1:8" ht="30" x14ac:dyDescent="0.25">
      <c r="A218" s="16" t="s">
        <v>723</v>
      </c>
      <c r="B218" s="5" t="s">
        <v>324</v>
      </c>
      <c r="C218" s="7" t="s">
        <v>890</v>
      </c>
      <c r="D218" s="9">
        <v>45692</v>
      </c>
      <c r="E218" s="9">
        <v>45826</v>
      </c>
      <c r="F218" s="11">
        <v>1000</v>
      </c>
      <c r="G218" s="103" t="s">
        <v>407</v>
      </c>
      <c r="H218" s="6">
        <f t="shared" si="9"/>
        <v>1000</v>
      </c>
    </row>
    <row r="219" spans="1:8" ht="30" x14ac:dyDescent="0.25">
      <c r="A219" s="16" t="s">
        <v>724</v>
      </c>
      <c r="B219" s="5" t="s">
        <v>324</v>
      </c>
      <c r="C219" s="7" t="s">
        <v>890</v>
      </c>
      <c r="D219" s="9">
        <v>45692</v>
      </c>
      <c r="E219" s="9">
        <v>45826</v>
      </c>
      <c r="F219" s="11">
        <v>1000</v>
      </c>
      <c r="G219" s="103" t="s">
        <v>408</v>
      </c>
      <c r="H219" s="6">
        <f t="shared" si="9"/>
        <v>1000</v>
      </c>
    </row>
    <row r="220" spans="1:8" ht="30" x14ac:dyDescent="0.25">
      <c r="A220" s="16" t="s">
        <v>725</v>
      </c>
      <c r="B220" s="5" t="s">
        <v>324</v>
      </c>
      <c r="C220" s="7" t="s">
        <v>890</v>
      </c>
      <c r="D220" s="9">
        <v>45930</v>
      </c>
      <c r="E220" s="9">
        <v>45945</v>
      </c>
      <c r="F220" s="10">
        <v>1000</v>
      </c>
      <c r="G220" s="103" t="s">
        <v>409</v>
      </c>
      <c r="H220" s="6">
        <f t="shared" si="9"/>
        <v>1000</v>
      </c>
    </row>
    <row r="221" spans="1:8" ht="30" x14ac:dyDescent="0.25">
      <c r="A221" s="16" t="s">
        <v>726</v>
      </c>
      <c r="B221" s="5" t="s">
        <v>324</v>
      </c>
      <c r="C221" s="7" t="s">
        <v>890</v>
      </c>
      <c r="D221" s="9">
        <v>45930</v>
      </c>
      <c r="E221" s="9">
        <v>45945</v>
      </c>
      <c r="F221" s="10">
        <v>1000</v>
      </c>
      <c r="G221" s="103" t="s">
        <v>633</v>
      </c>
      <c r="H221" s="6">
        <f t="shared" si="9"/>
        <v>1000</v>
      </c>
    </row>
    <row r="222" spans="1:8" ht="30" x14ac:dyDescent="0.25">
      <c r="A222" s="16" t="s">
        <v>727</v>
      </c>
      <c r="B222" s="5" t="s">
        <v>324</v>
      </c>
      <c r="C222" s="7" t="s">
        <v>890</v>
      </c>
      <c r="D222" s="13">
        <v>45932</v>
      </c>
      <c r="E222" s="52">
        <v>45932</v>
      </c>
      <c r="F222" s="40">
        <v>1000</v>
      </c>
      <c r="G222" s="104" t="s">
        <v>625</v>
      </c>
      <c r="H222" s="6">
        <f t="shared" si="9"/>
        <v>1000</v>
      </c>
    </row>
    <row r="223" spans="1:8" ht="30" x14ac:dyDescent="0.25">
      <c r="A223" s="16" t="s">
        <v>728</v>
      </c>
      <c r="B223" s="5" t="s">
        <v>324</v>
      </c>
      <c r="C223" s="7" t="s">
        <v>890</v>
      </c>
      <c r="D223" s="13">
        <v>45932</v>
      </c>
      <c r="E223" s="52">
        <v>45932</v>
      </c>
      <c r="F223" s="40">
        <v>1000</v>
      </c>
      <c r="G223" s="104" t="s">
        <v>626</v>
      </c>
      <c r="H223" s="6">
        <f t="shared" si="9"/>
        <v>1000</v>
      </c>
    </row>
    <row r="224" spans="1:8" ht="30" x14ac:dyDescent="0.25">
      <c r="A224" s="16" t="s">
        <v>729</v>
      </c>
      <c r="B224" s="5" t="s">
        <v>324</v>
      </c>
      <c r="C224" s="7" t="s">
        <v>890</v>
      </c>
      <c r="D224" s="13">
        <v>45932</v>
      </c>
      <c r="E224" s="52">
        <v>45932</v>
      </c>
      <c r="F224" s="40">
        <v>1000</v>
      </c>
      <c r="G224" s="104" t="s">
        <v>627</v>
      </c>
      <c r="H224" s="6">
        <f t="shared" si="9"/>
        <v>1000</v>
      </c>
    </row>
    <row r="225" spans="1:8" ht="30" x14ac:dyDescent="0.25">
      <c r="A225" s="16" t="s">
        <v>730</v>
      </c>
      <c r="B225" s="5" t="s">
        <v>324</v>
      </c>
      <c r="C225" s="7" t="s">
        <v>890</v>
      </c>
      <c r="D225" s="13">
        <v>45932</v>
      </c>
      <c r="E225" s="52">
        <v>45932</v>
      </c>
      <c r="F225" s="40">
        <v>1000</v>
      </c>
      <c r="G225" s="104" t="s">
        <v>628</v>
      </c>
      <c r="H225" s="6">
        <f t="shared" si="9"/>
        <v>1000</v>
      </c>
    </row>
    <row r="226" spans="1:8" ht="30" x14ac:dyDescent="0.25">
      <c r="A226" s="16" t="s">
        <v>731</v>
      </c>
      <c r="B226" s="5" t="s">
        <v>324</v>
      </c>
      <c r="C226" s="7" t="s">
        <v>890</v>
      </c>
      <c r="D226" s="13">
        <v>45933</v>
      </c>
      <c r="E226" s="52">
        <v>45933</v>
      </c>
      <c r="F226" s="40">
        <v>1000</v>
      </c>
      <c r="G226" s="104" t="s">
        <v>629</v>
      </c>
      <c r="H226" s="6">
        <f t="shared" si="9"/>
        <v>1000</v>
      </c>
    </row>
    <row r="227" spans="1:8" ht="30" x14ac:dyDescent="0.25">
      <c r="A227" s="16" t="s">
        <v>732</v>
      </c>
      <c r="B227" s="5" t="s">
        <v>324</v>
      </c>
      <c r="C227" s="7" t="s">
        <v>890</v>
      </c>
      <c r="D227" s="13">
        <v>45933</v>
      </c>
      <c r="E227" s="52">
        <v>45933</v>
      </c>
      <c r="F227" s="40">
        <v>1000</v>
      </c>
      <c r="G227" s="15" t="s">
        <v>630</v>
      </c>
      <c r="H227" s="6">
        <f t="shared" si="9"/>
        <v>1000</v>
      </c>
    </row>
    <row r="228" spans="1:8" ht="30" x14ac:dyDescent="0.25">
      <c r="A228" s="16" t="s">
        <v>733</v>
      </c>
      <c r="B228" s="5" t="s">
        <v>410</v>
      </c>
      <c r="C228" s="7" t="s">
        <v>411</v>
      </c>
      <c r="D228" s="9">
        <v>45379</v>
      </c>
      <c r="E228" s="9">
        <v>45397</v>
      </c>
      <c r="F228" s="10">
        <v>20000</v>
      </c>
      <c r="G228" s="14" t="s">
        <v>415</v>
      </c>
      <c r="H228" s="6">
        <f t="shared" si="9"/>
        <v>20000</v>
      </c>
    </row>
    <row r="229" spans="1:8" ht="30" x14ac:dyDescent="0.25">
      <c r="A229" s="16" t="s">
        <v>734</v>
      </c>
      <c r="B229" s="5" t="s">
        <v>410</v>
      </c>
      <c r="C229" s="7" t="s">
        <v>411</v>
      </c>
      <c r="D229" s="9">
        <v>45379</v>
      </c>
      <c r="E229" s="9">
        <v>45397</v>
      </c>
      <c r="F229" s="10">
        <v>10000</v>
      </c>
      <c r="G229" s="14" t="s">
        <v>416</v>
      </c>
      <c r="H229" s="6">
        <f t="shared" si="9"/>
        <v>10000</v>
      </c>
    </row>
    <row r="230" spans="1:8" ht="30" x14ac:dyDescent="0.25">
      <c r="A230" s="16" t="s">
        <v>735</v>
      </c>
      <c r="B230" s="5" t="s">
        <v>410</v>
      </c>
      <c r="C230" s="8" t="s">
        <v>412</v>
      </c>
      <c r="D230" s="9">
        <v>45562</v>
      </c>
      <c r="E230" s="9">
        <v>45642</v>
      </c>
      <c r="F230" s="10">
        <v>20000</v>
      </c>
      <c r="G230" s="14" t="s">
        <v>417</v>
      </c>
      <c r="H230" s="6">
        <f t="shared" si="9"/>
        <v>20000</v>
      </c>
    </row>
    <row r="231" spans="1:8" ht="30" x14ac:dyDescent="0.25">
      <c r="A231" s="16" t="s">
        <v>736</v>
      </c>
      <c r="B231" s="5" t="s">
        <v>410</v>
      </c>
      <c r="C231" s="94" t="s">
        <v>412</v>
      </c>
      <c r="D231" s="9">
        <v>45562</v>
      </c>
      <c r="E231" s="9">
        <v>45642</v>
      </c>
      <c r="F231" s="10">
        <v>2000</v>
      </c>
      <c r="G231" s="14" t="s">
        <v>418</v>
      </c>
      <c r="H231" s="6">
        <f t="shared" si="9"/>
        <v>2000</v>
      </c>
    </row>
    <row r="232" spans="1:8" ht="30" x14ac:dyDescent="0.25">
      <c r="A232" s="16" t="s">
        <v>737</v>
      </c>
      <c r="B232" s="5" t="s">
        <v>410</v>
      </c>
      <c r="C232" s="7" t="s">
        <v>413</v>
      </c>
      <c r="D232" s="9">
        <v>42767</v>
      </c>
      <c r="E232" s="9">
        <v>42780</v>
      </c>
      <c r="F232" s="10">
        <v>13272.280841462605</v>
      </c>
      <c r="G232" s="103" t="s">
        <v>419</v>
      </c>
      <c r="H232" s="6">
        <f t="shared" si="9"/>
        <v>13272.280841462605</v>
      </c>
    </row>
    <row r="233" spans="1:8" ht="30" x14ac:dyDescent="0.25">
      <c r="A233" s="16" t="s">
        <v>738</v>
      </c>
      <c r="B233" s="5" t="s">
        <v>410</v>
      </c>
      <c r="C233" s="7" t="s">
        <v>413</v>
      </c>
      <c r="D233" s="9">
        <v>42206</v>
      </c>
      <c r="E233" s="9">
        <v>42226</v>
      </c>
      <c r="F233" s="10">
        <v>13272.280841462605</v>
      </c>
      <c r="G233" s="103" t="s">
        <v>420</v>
      </c>
      <c r="H233" s="6">
        <f t="shared" si="9"/>
        <v>13272.280841462605</v>
      </c>
    </row>
    <row r="234" spans="1:8" ht="30" x14ac:dyDescent="0.25">
      <c r="A234" s="16" t="s">
        <v>739</v>
      </c>
      <c r="B234" s="5" t="s">
        <v>410</v>
      </c>
      <c r="C234" s="7" t="s">
        <v>413</v>
      </c>
      <c r="D234" s="9">
        <v>42206</v>
      </c>
      <c r="E234" s="9">
        <v>42226</v>
      </c>
      <c r="F234" s="10">
        <v>6636.1404207313026</v>
      </c>
      <c r="G234" s="14" t="s">
        <v>421</v>
      </c>
      <c r="H234" s="6">
        <f t="shared" si="9"/>
        <v>6636.1404207313026</v>
      </c>
    </row>
    <row r="235" spans="1:8" ht="30" x14ac:dyDescent="0.25">
      <c r="A235" s="16" t="s">
        <v>740</v>
      </c>
      <c r="B235" s="5" t="s">
        <v>410</v>
      </c>
      <c r="C235" s="7" t="s">
        <v>414</v>
      </c>
      <c r="D235" s="9">
        <v>42692</v>
      </c>
      <c r="E235" s="9">
        <v>42697</v>
      </c>
      <c r="F235" s="10">
        <v>13272.280841462605</v>
      </c>
      <c r="G235" s="14" t="s">
        <v>422</v>
      </c>
      <c r="H235" s="6">
        <f t="shared" si="9"/>
        <v>13272.280841462605</v>
      </c>
    </row>
    <row r="236" spans="1:8" ht="30" x14ac:dyDescent="0.25">
      <c r="A236" s="16" t="s">
        <v>741</v>
      </c>
      <c r="B236" s="5" t="s">
        <v>424</v>
      </c>
      <c r="C236" s="7" t="s">
        <v>425</v>
      </c>
      <c r="D236" s="9">
        <v>45140</v>
      </c>
      <c r="E236" s="9">
        <v>45427</v>
      </c>
      <c r="F236" s="10">
        <v>2000</v>
      </c>
      <c r="G236" s="14" t="s">
        <v>465</v>
      </c>
      <c r="H236" s="6">
        <f t="shared" ref="H236:H243" si="10">F236</f>
        <v>2000</v>
      </c>
    </row>
    <row r="237" spans="1:8" ht="30" x14ac:dyDescent="0.25">
      <c r="A237" s="16" t="s">
        <v>742</v>
      </c>
      <c r="B237" s="5" t="s">
        <v>424</v>
      </c>
      <c r="C237" s="7" t="s">
        <v>426</v>
      </c>
      <c r="D237" s="9">
        <v>44777</v>
      </c>
      <c r="E237" s="9">
        <v>44904</v>
      </c>
      <c r="F237" s="10">
        <v>6636.1404207313026</v>
      </c>
      <c r="G237" s="14" t="s">
        <v>466</v>
      </c>
      <c r="H237" s="6">
        <f t="shared" si="10"/>
        <v>6636.1404207313026</v>
      </c>
    </row>
    <row r="238" spans="1:8" ht="30" x14ac:dyDescent="0.25">
      <c r="A238" s="16" t="s">
        <v>743</v>
      </c>
      <c r="B238" s="5" t="s">
        <v>424</v>
      </c>
      <c r="C238" s="7" t="s">
        <v>427</v>
      </c>
      <c r="D238" s="9">
        <v>43306</v>
      </c>
      <c r="E238" s="9">
        <v>43518</v>
      </c>
      <c r="F238" s="10">
        <v>66361.404207313026</v>
      </c>
      <c r="G238" s="103" t="s">
        <v>467</v>
      </c>
      <c r="H238" s="6">
        <f t="shared" si="10"/>
        <v>66361.404207313026</v>
      </c>
    </row>
    <row r="239" spans="1:8" ht="30" x14ac:dyDescent="0.25">
      <c r="A239" s="16" t="s">
        <v>744</v>
      </c>
      <c r="B239" s="5" t="s">
        <v>424</v>
      </c>
      <c r="C239" s="7" t="s">
        <v>427</v>
      </c>
      <c r="D239" s="9">
        <v>43516</v>
      </c>
      <c r="E239" s="9">
        <v>43518</v>
      </c>
      <c r="F239" s="10">
        <v>66361.404207313026</v>
      </c>
      <c r="G239" s="103" t="s">
        <v>468</v>
      </c>
      <c r="H239" s="6">
        <f t="shared" si="10"/>
        <v>66361.404207313026</v>
      </c>
    </row>
    <row r="240" spans="1:8" ht="30" x14ac:dyDescent="0.25">
      <c r="A240" s="16" t="s">
        <v>745</v>
      </c>
      <c r="B240" s="5" t="s">
        <v>424</v>
      </c>
      <c r="C240" s="7" t="s">
        <v>428</v>
      </c>
      <c r="D240" s="9">
        <v>45303</v>
      </c>
      <c r="E240" s="9">
        <v>45307</v>
      </c>
      <c r="F240" s="10">
        <v>2000</v>
      </c>
      <c r="G240" s="103" t="s">
        <v>469</v>
      </c>
      <c r="H240" s="6">
        <f t="shared" si="10"/>
        <v>2000</v>
      </c>
    </row>
    <row r="241" spans="1:11" ht="30" x14ac:dyDescent="0.25">
      <c r="A241" s="16" t="s">
        <v>746</v>
      </c>
      <c r="B241" s="5" t="s">
        <v>424</v>
      </c>
      <c r="C241" s="7" t="s">
        <v>429</v>
      </c>
      <c r="D241" s="9">
        <v>45250</v>
      </c>
      <c r="E241" s="9">
        <v>45294</v>
      </c>
      <c r="F241" s="10">
        <v>150000</v>
      </c>
      <c r="G241" s="103" t="s">
        <v>470</v>
      </c>
      <c r="H241" s="6">
        <f t="shared" si="10"/>
        <v>150000</v>
      </c>
    </row>
    <row r="242" spans="1:11" ht="30" x14ac:dyDescent="0.25">
      <c r="A242" s="16" t="s">
        <v>747</v>
      </c>
      <c r="B242" s="5" t="s">
        <v>424</v>
      </c>
      <c r="C242" s="7" t="s">
        <v>429</v>
      </c>
      <c r="D242" s="9">
        <v>45250</v>
      </c>
      <c r="E242" s="9">
        <v>45294</v>
      </c>
      <c r="F242" s="10">
        <v>20000</v>
      </c>
      <c r="G242" s="103" t="s">
        <v>471</v>
      </c>
      <c r="H242" s="6">
        <f t="shared" si="10"/>
        <v>20000</v>
      </c>
    </row>
    <row r="243" spans="1:11" ht="30" x14ac:dyDescent="0.25">
      <c r="A243" s="16" t="s">
        <v>748</v>
      </c>
      <c r="B243" s="5" t="s">
        <v>424</v>
      </c>
      <c r="C243" s="7" t="s">
        <v>430</v>
      </c>
      <c r="D243" s="9">
        <v>44957</v>
      </c>
      <c r="E243" s="9">
        <v>45306</v>
      </c>
      <c r="F243" s="10">
        <v>2000</v>
      </c>
      <c r="G243" s="103" t="s">
        <v>472</v>
      </c>
      <c r="H243" s="6">
        <f t="shared" si="10"/>
        <v>2000</v>
      </c>
    </row>
    <row r="244" spans="1:11" ht="30" x14ac:dyDescent="0.25">
      <c r="A244" s="16" t="s">
        <v>749</v>
      </c>
      <c r="B244" s="5" t="s">
        <v>424</v>
      </c>
      <c r="C244" s="7" t="s">
        <v>432</v>
      </c>
      <c r="D244" s="9">
        <v>45323</v>
      </c>
      <c r="E244" s="9">
        <v>45331</v>
      </c>
      <c r="F244" s="10">
        <v>10000</v>
      </c>
      <c r="G244" s="103" t="s">
        <v>473</v>
      </c>
      <c r="H244" s="6">
        <f t="shared" ref="H244:H253" si="11">F244</f>
        <v>10000</v>
      </c>
    </row>
    <row r="245" spans="1:11" ht="30" x14ac:dyDescent="0.25">
      <c r="A245" s="16" t="s">
        <v>750</v>
      </c>
      <c r="B245" s="5" t="s">
        <v>424</v>
      </c>
      <c r="C245" s="7" t="s">
        <v>432</v>
      </c>
      <c r="D245" s="9">
        <v>45306</v>
      </c>
      <c r="E245" s="9">
        <v>45331</v>
      </c>
      <c r="F245" s="10">
        <v>10000</v>
      </c>
      <c r="G245" s="103" t="s">
        <v>474</v>
      </c>
      <c r="H245" s="6">
        <f t="shared" si="11"/>
        <v>10000</v>
      </c>
    </row>
    <row r="246" spans="1:11" ht="30" x14ac:dyDescent="0.25">
      <c r="A246" s="16" t="s">
        <v>751</v>
      </c>
      <c r="B246" s="5" t="s">
        <v>424</v>
      </c>
      <c r="C246" s="7" t="s">
        <v>433</v>
      </c>
      <c r="D246" s="9">
        <v>45335</v>
      </c>
      <c r="E246" s="9">
        <v>45337</v>
      </c>
      <c r="F246" s="10">
        <v>10000</v>
      </c>
      <c r="G246" s="103" t="s">
        <v>475</v>
      </c>
      <c r="H246" s="6">
        <f t="shared" si="11"/>
        <v>10000</v>
      </c>
    </row>
    <row r="247" spans="1:11" ht="30" x14ac:dyDescent="0.25">
      <c r="A247" s="16" t="s">
        <v>752</v>
      </c>
      <c r="B247" s="5" t="s">
        <v>424</v>
      </c>
      <c r="C247" s="7" t="s">
        <v>433</v>
      </c>
      <c r="D247" s="9">
        <v>45335</v>
      </c>
      <c r="E247" s="9">
        <v>45337</v>
      </c>
      <c r="F247" s="10">
        <v>10000</v>
      </c>
      <c r="G247" s="103" t="s">
        <v>476</v>
      </c>
      <c r="H247" s="6">
        <f t="shared" si="11"/>
        <v>10000</v>
      </c>
    </row>
    <row r="248" spans="1:11" ht="30" x14ac:dyDescent="0.25">
      <c r="A248" s="16" t="s">
        <v>753</v>
      </c>
      <c r="B248" s="5" t="s">
        <v>424</v>
      </c>
      <c r="C248" s="7" t="s">
        <v>149</v>
      </c>
      <c r="D248" s="9">
        <v>45369</v>
      </c>
      <c r="E248" s="9">
        <v>45372</v>
      </c>
      <c r="F248" s="10">
        <v>20000</v>
      </c>
      <c r="G248" s="103" t="s">
        <v>477</v>
      </c>
      <c r="H248" s="6">
        <f t="shared" si="11"/>
        <v>20000</v>
      </c>
    </row>
    <row r="249" spans="1:11" ht="30" x14ac:dyDescent="0.25">
      <c r="A249" s="16" t="s">
        <v>754</v>
      </c>
      <c r="B249" s="5" t="s">
        <v>424</v>
      </c>
      <c r="C249" s="7" t="s">
        <v>434</v>
      </c>
      <c r="D249" s="9">
        <v>44946</v>
      </c>
      <c r="E249" s="9">
        <v>45366</v>
      </c>
      <c r="F249" s="10">
        <v>10000</v>
      </c>
      <c r="G249" s="103" t="s">
        <v>478</v>
      </c>
      <c r="H249" s="6">
        <f t="shared" si="11"/>
        <v>10000</v>
      </c>
    </row>
    <row r="250" spans="1:11" ht="30" x14ac:dyDescent="0.25">
      <c r="A250" s="16" t="s">
        <v>755</v>
      </c>
      <c r="B250" s="5" t="s">
        <v>424</v>
      </c>
      <c r="C250" s="7" t="s">
        <v>435</v>
      </c>
      <c r="D250" s="9">
        <v>45397</v>
      </c>
      <c r="E250" s="9">
        <v>45400</v>
      </c>
      <c r="F250" s="10">
        <v>10000</v>
      </c>
      <c r="G250" s="103" t="s">
        <v>479</v>
      </c>
      <c r="H250" s="6">
        <f t="shared" si="11"/>
        <v>10000</v>
      </c>
    </row>
    <row r="251" spans="1:11" ht="30" x14ac:dyDescent="0.25">
      <c r="A251" s="16" t="s">
        <v>756</v>
      </c>
      <c r="B251" s="5" t="s">
        <v>424</v>
      </c>
      <c r="C251" s="7" t="s">
        <v>436</v>
      </c>
      <c r="D251" s="9">
        <v>45006</v>
      </c>
      <c r="E251" s="9">
        <v>45079</v>
      </c>
      <c r="F251" s="10">
        <v>10000</v>
      </c>
      <c r="G251" s="103" t="s">
        <v>480</v>
      </c>
      <c r="H251" s="6">
        <f t="shared" si="11"/>
        <v>10000</v>
      </c>
    </row>
    <row r="252" spans="1:11" ht="30" x14ac:dyDescent="0.25">
      <c r="A252" s="16" t="s">
        <v>757</v>
      </c>
      <c r="B252" s="5" t="s">
        <v>424</v>
      </c>
      <c r="C252" s="93" t="s">
        <v>437</v>
      </c>
      <c r="D252" s="9">
        <v>44984</v>
      </c>
      <c r="E252" s="9">
        <v>45079</v>
      </c>
      <c r="F252" s="10">
        <v>2000</v>
      </c>
      <c r="G252" s="103" t="s">
        <v>481</v>
      </c>
      <c r="H252" s="6">
        <f t="shared" si="11"/>
        <v>2000</v>
      </c>
      <c r="I252" s="135" t="s">
        <v>886</v>
      </c>
      <c r="J252" s="135"/>
      <c r="K252" s="135"/>
    </row>
    <row r="253" spans="1:11" ht="30" x14ac:dyDescent="0.25">
      <c r="A253" s="16" t="s">
        <v>758</v>
      </c>
      <c r="B253" s="5" t="s">
        <v>424</v>
      </c>
      <c r="C253" s="7" t="s">
        <v>438</v>
      </c>
      <c r="D253" s="9">
        <v>45084</v>
      </c>
      <c r="E253" s="9">
        <v>45104</v>
      </c>
      <c r="F253" s="10">
        <v>1000</v>
      </c>
      <c r="G253" s="103" t="s">
        <v>482</v>
      </c>
      <c r="H253" s="6">
        <f t="shared" si="11"/>
        <v>1000</v>
      </c>
    </row>
    <row r="254" spans="1:11" ht="30" x14ac:dyDescent="0.25">
      <c r="A254" s="16" t="s">
        <v>759</v>
      </c>
      <c r="B254" s="5" t="s">
        <v>424</v>
      </c>
      <c r="C254" s="7" t="s">
        <v>439</v>
      </c>
      <c r="D254" s="9">
        <v>44060</v>
      </c>
      <c r="E254" s="9">
        <v>45856</v>
      </c>
      <c r="F254" s="10">
        <v>6636.1404207313026</v>
      </c>
      <c r="G254" s="103" t="s">
        <v>483</v>
      </c>
      <c r="H254" s="6">
        <f t="shared" ref="H254:H261" si="12">F254</f>
        <v>6636.1404207313026</v>
      </c>
    </row>
    <row r="255" spans="1:11" ht="30" x14ac:dyDescent="0.25">
      <c r="A255" s="16" t="s">
        <v>760</v>
      </c>
      <c r="B255" s="5" t="s">
        <v>424</v>
      </c>
      <c r="C255" s="7" t="s">
        <v>440</v>
      </c>
      <c r="D255" s="9">
        <v>44055</v>
      </c>
      <c r="E255" s="9">
        <v>44059</v>
      </c>
      <c r="F255" s="10">
        <v>6636.1404207313026</v>
      </c>
      <c r="G255" s="103" t="s">
        <v>484</v>
      </c>
      <c r="H255" s="6">
        <f t="shared" si="12"/>
        <v>6636.1404207313026</v>
      </c>
    </row>
    <row r="256" spans="1:11" ht="30" x14ac:dyDescent="0.25">
      <c r="A256" s="16" t="s">
        <v>761</v>
      </c>
      <c r="B256" s="5" t="s">
        <v>424</v>
      </c>
      <c r="C256" s="7" t="s">
        <v>440</v>
      </c>
      <c r="D256" s="9">
        <v>44055</v>
      </c>
      <c r="E256" s="9">
        <v>44055</v>
      </c>
      <c r="F256" s="10">
        <v>13272.280841462605</v>
      </c>
      <c r="G256" s="103" t="s">
        <v>485</v>
      </c>
      <c r="H256" s="6">
        <f t="shared" si="12"/>
        <v>13272.280841462605</v>
      </c>
    </row>
    <row r="257" spans="1:8" ht="30" x14ac:dyDescent="0.25">
      <c r="A257" s="16" t="s">
        <v>762</v>
      </c>
      <c r="B257" s="5" t="s">
        <v>424</v>
      </c>
      <c r="C257" s="7" t="s">
        <v>441</v>
      </c>
      <c r="D257" s="9">
        <v>45440</v>
      </c>
      <c r="E257" s="9">
        <v>45453</v>
      </c>
      <c r="F257" s="10">
        <v>150000</v>
      </c>
      <c r="G257" s="103" t="s">
        <v>486</v>
      </c>
      <c r="H257" s="6">
        <f t="shared" si="12"/>
        <v>150000</v>
      </c>
    </row>
    <row r="258" spans="1:8" ht="30" x14ac:dyDescent="0.25">
      <c r="A258" s="16" t="s">
        <v>763</v>
      </c>
      <c r="B258" s="5" t="s">
        <v>424</v>
      </c>
      <c r="C258" s="7" t="s">
        <v>441</v>
      </c>
      <c r="D258" s="9">
        <v>45440</v>
      </c>
      <c r="E258" s="9">
        <v>45453</v>
      </c>
      <c r="F258" s="10">
        <v>75000</v>
      </c>
      <c r="G258" s="103" t="s">
        <v>487</v>
      </c>
      <c r="H258" s="6">
        <f t="shared" si="12"/>
        <v>75000</v>
      </c>
    </row>
    <row r="259" spans="1:8" ht="30" x14ac:dyDescent="0.25">
      <c r="A259" s="16" t="s">
        <v>764</v>
      </c>
      <c r="B259" s="5" t="s">
        <v>424</v>
      </c>
      <c r="C259" s="7" t="s">
        <v>442</v>
      </c>
      <c r="D259" s="9">
        <v>45455</v>
      </c>
      <c r="E259" s="9">
        <v>45455</v>
      </c>
      <c r="F259" s="10">
        <v>2000</v>
      </c>
      <c r="G259" s="103" t="s">
        <v>488</v>
      </c>
      <c r="H259" s="6">
        <f t="shared" si="12"/>
        <v>2000</v>
      </c>
    </row>
    <row r="260" spans="1:8" ht="30" x14ac:dyDescent="0.25">
      <c r="A260" s="16" t="s">
        <v>765</v>
      </c>
      <c r="B260" s="5" t="s">
        <v>424</v>
      </c>
      <c r="C260" s="7" t="s">
        <v>442</v>
      </c>
      <c r="D260" s="9">
        <v>45455</v>
      </c>
      <c r="E260" s="9">
        <v>45455</v>
      </c>
      <c r="F260" s="10">
        <v>1000</v>
      </c>
      <c r="G260" s="103" t="s">
        <v>489</v>
      </c>
      <c r="H260" s="6">
        <f t="shared" si="12"/>
        <v>1000</v>
      </c>
    </row>
    <row r="261" spans="1:8" ht="30" x14ac:dyDescent="0.25">
      <c r="A261" s="16" t="s">
        <v>766</v>
      </c>
      <c r="B261" s="5" t="s">
        <v>424</v>
      </c>
      <c r="C261" s="7" t="s">
        <v>443</v>
      </c>
      <c r="D261" s="9">
        <v>45148</v>
      </c>
      <c r="E261" s="9">
        <v>45482</v>
      </c>
      <c r="F261" s="10">
        <v>2000</v>
      </c>
      <c r="G261" s="103" t="s">
        <v>490</v>
      </c>
      <c r="H261" s="6">
        <f t="shared" si="12"/>
        <v>2000</v>
      </c>
    </row>
    <row r="262" spans="1:8" ht="30" x14ac:dyDescent="0.25">
      <c r="A262" s="16" t="s">
        <v>767</v>
      </c>
      <c r="B262" s="5" t="s">
        <v>424</v>
      </c>
      <c r="C262" s="7" t="s">
        <v>444</v>
      </c>
      <c r="D262" s="9">
        <v>45358</v>
      </c>
      <c r="E262" s="9">
        <v>45447</v>
      </c>
      <c r="F262" s="10">
        <v>2000</v>
      </c>
      <c r="G262" s="103" t="s">
        <v>491</v>
      </c>
      <c r="H262" s="6">
        <f t="shared" ref="H262:H268" si="13">F262</f>
        <v>2000</v>
      </c>
    </row>
    <row r="263" spans="1:8" ht="30" x14ac:dyDescent="0.25">
      <c r="A263" s="16" t="s">
        <v>768</v>
      </c>
      <c r="B263" s="5" t="s">
        <v>424</v>
      </c>
      <c r="C263" s="7" t="s">
        <v>445</v>
      </c>
      <c r="D263" s="9">
        <v>45497</v>
      </c>
      <c r="E263" s="9">
        <v>45497</v>
      </c>
      <c r="F263" s="10">
        <v>75000</v>
      </c>
      <c r="G263" s="103" t="s">
        <v>492</v>
      </c>
      <c r="H263" s="6">
        <f t="shared" si="13"/>
        <v>75000</v>
      </c>
    </row>
    <row r="264" spans="1:8" ht="30" x14ac:dyDescent="0.25">
      <c r="A264" s="16" t="s">
        <v>769</v>
      </c>
      <c r="B264" s="5" t="s">
        <v>424</v>
      </c>
      <c r="C264" s="7" t="s">
        <v>441</v>
      </c>
      <c r="D264" s="9">
        <v>45379</v>
      </c>
      <c r="E264" s="9">
        <v>45512</v>
      </c>
      <c r="F264" s="10">
        <v>75000</v>
      </c>
      <c r="G264" s="103" t="s">
        <v>493</v>
      </c>
      <c r="H264" s="6">
        <f t="shared" si="13"/>
        <v>75000</v>
      </c>
    </row>
    <row r="265" spans="1:8" ht="30" x14ac:dyDescent="0.25">
      <c r="A265" s="16" t="s">
        <v>770</v>
      </c>
      <c r="B265" s="5" t="s">
        <v>424</v>
      </c>
      <c r="C265" s="7" t="s">
        <v>441</v>
      </c>
      <c r="D265" s="9">
        <v>45379</v>
      </c>
      <c r="E265" s="9">
        <v>45512</v>
      </c>
      <c r="F265" s="10">
        <v>20000</v>
      </c>
      <c r="G265" s="103" t="s">
        <v>494</v>
      </c>
      <c r="H265" s="6">
        <f t="shared" si="13"/>
        <v>20000</v>
      </c>
    </row>
    <row r="266" spans="1:8" ht="30" x14ac:dyDescent="0.25">
      <c r="A266" s="16" t="s">
        <v>771</v>
      </c>
      <c r="B266" s="5" t="s">
        <v>424</v>
      </c>
      <c r="C266" s="7" t="s">
        <v>446</v>
      </c>
      <c r="D266" s="9">
        <v>45539</v>
      </c>
      <c r="E266" s="9">
        <v>45558</v>
      </c>
      <c r="F266" s="10">
        <v>10000</v>
      </c>
      <c r="G266" s="103" t="s">
        <v>495</v>
      </c>
      <c r="H266" s="6">
        <f t="shared" si="13"/>
        <v>10000</v>
      </c>
    </row>
    <row r="267" spans="1:8" ht="30" x14ac:dyDescent="0.25">
      <c r="A267" s="16" t="s">
        <v>772</v>
      </c>
      <c r="B267" s="5" t="s">
        <v>424</v>
      </c>
      <c r="C267" s="7" t="s">
        <v>447</v>
      </c>
      <c r="D267" s="9">
        <v>45541</v>
      </c>
      <c r="E267" s="9">
        <v>45547</v>
      </c>
      <c r="F267" s="10">
        <v>2000</v>
      </c>
      <c r="G267" s="103" t="s">
        <v>496</v>
      </c>
      <c r="H267" s="6">
        <f t="shared" si="13"/>
        <v>2000</v>
      </c>
    </row>
    <row r="268" spans="1:8" ht="30" x14ac:dyDescent="0.25">
      <c r="A268" s="16" t="s">
        <v>773</v>
      </c>
      <c r="B268" s="5" t="s">
        <v>424</v>
      </c>
      <c r="C268" s="7" t="s">
        <v>448</v>
      </c>
      <c r="D268" s="9">
        <v>45551</v>
      </c>
      <c r="E268" s="9">
        <v>45558</v>
      </c>
      <c r="F268" s="10">
        <v>10000</v>
      </c>
      <c r="G268" s="103" t="s">
        <v>497</v>
      </c>
      <c r="H268" s="6">
        <f t="shared" si="13"/>
        <v>10000</v>
      </c>
    </row>
    <row r="269" spans="1:8" ht="30" x14ac:dyDescent="0.25">
      <c r="A269" s="16" t="s">
        <v>774</v>
      </c>
      <c r="B269" s="5" t="s">
        <v>424</v>
      </c>
      <c r="C269" s="8" t="s">
        <v>429</v>
      </c>
      <c r="D269" s="9">
        <v>45309</v>
      </c>
      <c r="E269" s="9">
        <v>45622</v>
      </c>
      <c r="F269" s="10">
        <v>10000</v>
      </c>
      <c r="G269" s="103" t="s">
        <v>498</v>
      </c>
      <c r="H269" s="6">
        <f t="shared" ref="H269:H281" si="14">F269</f>
        <v>10000</v>
      </c>
    </row>
    <row r="270" spans="1:8" ht="30" x14ac:dyDescent="0.25">
      <c r="A270" s="16" t="s">
        <v>775</v>
      </c>
      <c r="B270" s="5" t="s">
        <v>424</v>
      </c>
      <c r="C270" s="8" t="s">
        <v>429</v>
      </c>
      <c r="D270" s="9">
        <v>45309</v>
      </c>
      <c r="E270" s="9">
        <v>45622</v>
      </c>
      <c r="F270" s="10">
        <v>20000</v>
      </c>
      <c r="G270" s="103" t="s">
        <v>499</v>
      </c>
      <c r="H270" s="6">
        <f t="shared" si="14"/>
        <v>20000</v>
      </c>
    </row>
    <row r="271" spans="1:8" ht="30" x14ac:dyDescent="0.25">
      <c r="A271" s="16" t="s">
        <v>776</v>
      </c>
      <c r="B271" s="5" t="s">
        <v>424</v>
      </c>
      <c r="C271" s="7" t="s">
        <v>449</v>
      </c>
      <c r="D271" s="9">
        <v>45586</v>
      </c>
      <c r="E271" s="9">
        <v>45594</v>
      </c>
      <c r="F271" s="10">
        <v>10000</v>
      </c>
      <c r="G271" s="103" t="s">
        <v>500</v>
      </c>
      <c r="H271" s="6">
        <f t="shared" si="14"/>
        <v>10000</v>
      </c>
    </row>
    <row r="272" spans="1:8" ht="30" x14ac:dyDescent="0.25">
      <c r="A272" s="16" t="s">
        <v>777</v>
      </c>
      <c r="B272" s="5" t="s">
        <v>424</v>
      </c>
      <c r="C272" s="7" t="s">
        <v>451</v>
      </c>
      <c r="D272" s="9">
        <v>45672</v>
      </c>
      <c r="E272" s="9">
        <v>45701</v>
      </c>
      <c r="F272" s="10">
        <v>10000</v>
      </c>
      <c r="G272" s="103" t="s">
        <v>501</v>
      </c>
      <c r="H272" s="6">
        <f t="shared" si="14"/>
        <v>10000</v>
      </c>
    </row>
    <row r="273" spans="1:8" ht="30" x14ac:dyDescent="0.25">
      <c r="A273" s="16" t="s">
        <v>778</v>
      </c>
      <c r="B273" s="5" t="s">
        <v>424</v>
      </c>
      <c r="C273" s="7" t="s">
        <v>452</v>
      </c>
      <c r="D273" s="9">
        <v>45688</v>
      </c>
      <c r="E273" s="9">
        <v>45701</v>
      </c>
      <c r="F273" s="10">
        <v>1000</v>
      </c>
      <c r="G273" s="103" t="s">
        <v>502</v>
      </c>
      <c r="H273" s="6">
        <f t="shared" si="14"/>
        <v>1000</v>
      </c>
    </row>
    <row r="274" spans="1:8" ht="30" x14ac:dyDescent="0.25">
      <c r="A274" s="16" t="s">
        <v>779</v>
      </c>
      <c r="B274" s="5" t="s">
        <v>424</v>
      </c>
      <c r="C274" s="7" t="s">
        <v>444</v>
      </c>
      <c r="D274" s="9">
        <v>45660</v>
      </c>
      <c r="E274" s="9">
        <v>45714</v>
      </c>
      <c r="F274" s="10">
        <v>2000</v>
      </c>
      <c r="G274" s="103" t="s">
        <v>503</v>
      </c>
      <c r="H274" s="6">
        <f t="shared" si="14"/>
        <v>2000</v>
      </c>
    </row>
    <row r="275" spans="1:8" ht="30" x14ac:dyDescent="0.25">
      <c r="A275" s="16" t="s">
        <v>780</v>
      </c>
      <c r="B275" s="5" t="s">
        <v>424</v>
      </c>
      <c r="C275" s="7" t="s">
        <v>453</v>
      </c>
      <c r="D275" s="9">
        <v>45372</v>
      </c>
      <c r="E275" s="9">
        <v>45699</v>
      </c>
      <c r="F275" s="10">
        <v>10000</v>
      </c>
      <c r="G275" s="103" t="s">
        <v>504</v>
      </c>
      <c r="H275" s="6">
        <f t="shared" si="14"/>
        <v>10000</v>
      </c>
    </row>
    <row r="276" spans="1:8" ht="30" x14ac:dyDescent="0.25">
      <c r="A276" s="16" t="s">
        <v>781</v>
      </c>
      <c r="B276" s="5" t="s">
        <v>424</v>
      </c>
      <c r="C276" s="7" t="s">
        <v>425</v>
      </c>
      <c r="D276" s="9">
        <v>45645</v>
      </c>
      <c r="E276" s="9">
        <v>45721</v>
      </c>
      <c r="F276" s="10">
        <v>1000</v>
      </c>
      <c r="G276" s="103" t="s">
        <v>505</v>
      </c>
      <c r="H276" s="6">
        <f t="shared" si="14"/>
        <v>1000</v>
      </c>
    </row>
    <row r="277" spans="1:8" ht="30" x14ac:dyDescent="0.25">
      <c r="A277" s="16" t="s">
        <v>782</v>
      </c>
      <c r="B277" s="5" t="s">
        <v>424</v>
      </c>
      <c r="C277" s="7" t="s">
        <v>448</v>
      </c>
      <c r="D277" s="9">
        <v>45709</v>
      </c>
      <c r="E277" s="9">
        <v>45721</v>
      </c>
      <c r="F277" s="10">
        <v>10000</v>
      </c>
      <c r="G277" s="103" t="s">
        <v>506</v>
      </c>
      <c r="H277" s="6">
        <f t="shared" si="14"/>
        <v>10000</v>
      </c>
    </row>
    <row r="278" spans="1:8" ht="30" x14ac:dyDescent="0.25">
      <c r="A278" s="16" t="s">
        <v>783</v>
      </c>
      <c r="B278" s="5" t="s">
        <v>424</v>
      </c>
      <c r="C278" s="7" t="s">
        <v>436</v>
      </c>
      <c r="D278" s="9">
        <v>45394</v>
      </c>
      <c r="E278" s="9">
        <v>45699</v>
      </c>
      <c r="F278" s="10">
        <v>2000</v>
      </c>
      <c r="G278" s="103" t="s">
        <v>507</v>
      </c>
      <c r="H278" s="6">
        <f t="shared" si="14"/>
        <v>2000</v>
      </c>
    </row>
    <row r="279" spans="1:8" ht="30" x14ac:dyDescent="0.25">
      <c r="A279" s="16" t="s">
        <v>784</v>
      </c>
      <c r="B279" s="5" t="s">
        <v>424</v>
      </c>
      <c r="C279" s="8" t="s">
        <v>454</v>
      </c>
      <c r="D279" s="9">
        <v>45742</v>
      </c>
      <c r="E279" s="9">
        <v>45751</v>
      </c>
      <c r="F279" s="10">
        <v>10000</v>
      </c>
      <c r="G279" s="107" t="s">
        <v>508</v>
      </c>
      <c r="H279" s="6">
        <f t="shared" si="14"/>
        <v>10000</v>
      </c>
    </row>
    <row r="280" spans="1:8" ht="30" x14ac:dyDescent="0.25">
      <c r="A280" s="16" t="s">
        <v>785</v>
      </c>
      <c r="B280" s="5" t="s">
        <v>424</v>
      </c>
      <c r="C280" s="7" t="s">
        <v>450</v>
      </c>
      <c r="D280" s="9">
        <v>45804</v>
      </c>
      <c r="E280" s="9">
        <v>45811</v>
      </c>
      <c r="F280" s="10">
        <v>10000</v>
      </c>
      <c r="G280" s="103" t="s">
        <v>515</v>
      </c>
      <c r="H280" s="6">
        <f t="shared" si="14"/>
        <v>10000</v>
      </c>
    </row>
    <row r="281" spans="1:8" ht="30" x14ac:dyDescent="0.25">
      <c r="A281" s="16" t="s">
        <v>786</v>
      </c>
      <c r="B281" s="5" t="s">
        <v>424</v>
      </c>
      <c r="C281" s="7" t="s">
        <v>426</v>
      </c>
      <c r="D281" s="9">
        <v>45523</v>
      </c>
      <c r="E281" s="9">
        <v>45817</v>
      </c>
      <c r="F281" s="10">
        <v>20000</v>
      </c>
      <c r="G281" s="103" t="s">
        <v>516</v>
      </c>
      <c r="H281" s="6">
        <f t="shared" si="14"/>
        <v>20000</v>
      </c>
    </row>
    <row r="282" spans="1:8" ht="30" x14ac:dyDescent="0.25">
      <c r="A282" s="16" t="s">
        <v>787</v>
      </c>
      <c r="B282" s="5" t="s">
        <v>424</v>
      </c>
      <c r="C282" s="7" t="s">
        <v>446</v>
      </c>
      <c r="D282" s="9">
        <v>45791</v>
      </c>
      <c r="E282" s="9">
        <v>45804</v>
      </c>
      <c r="F282" s="10">
        <v>10000</v>
      </c>
      <c r="G282" s="103" t="s">
        <v>517</v>
      </c>
      <c r="H282" s="6">
        <f t="shared" ref="H282:H291" si="15">F282</f>
        <v>10000</v>
      </c>
    </row>
    <row r="283" spans="1:8" ht="30" x14ac:dyDescent="0.25">
      <c r="A283" s="16" t="s">
        <v>788</v>
      </c>
      <c r="B283" s="5" t="s">
        <v>424</v>
      </c>
      <c r="C283" s="7" t="s">
        <v>456</v>
      </c>
      <c r="D283" s="9">
        <v>45762</v>
      </c>
      <c r="E283" s="9">
        <v>45835</v>
      </c>
      <c r="F283" s="10">
        <v>2000</v>
      </c>
      <c r="G283" s="103" t="s">
        <v>518</v>
      </c>
      <c r="H283" s="6">
        <f t="shared" si="15"/>
        <v>2000</v>
      </c>
    </row>
    <row r="284" spans="1:8" ht="30" x14ac:dyDescent="0.25">
      <c r="A284" s="16" t="s">
        <v>789</v>
      </c>
      <c r="B284" s="5" t="s">
        <v>424</v>
      </c>
      <c r="C284" s="7" t="s">
        <v>456</v>
      </c>
      <c r="D284" s="9">
        <v>45793</v>
      </c>
      <c r="E284" s="9">
        <v>45835</v>
      </c>
      <c r="F284" s="10">
        <v>1000</v>
      </c>
      <c r="G284" s="103" t="s">
        <v>519</v>
      </c>
      <c r="H284" s="6">
        <f t="shared" si="15"/>
        <v>1000</v>
      </c>
    </row>
    <row r="285" spans="1:8" ht="30" x14ac:dyDescent="0.25">
      <c r="A285" s="16" t="s">
        <v>790</v>
      </c>
      <c r="B285" s="5" t="s">
        <v>424</v>
      </c>
      <c r="C285" s="7" t="s">
        <v>457</v>
      </c>
      <c r="D285" s="9">
        <v>43507</v>
      </c>
      <c r="E285" s="9">
        <v>43507</v>
      </c>
      <c r="F285" s="10">
        <v>6636.1404207313026</v>
      </c>
      <c r="G285" s="103" t="s">
        <v>520</v>
      </c>
      <c r="H285" s="6">
        <f t="shared" si="15"/>
        <v>6636.1404207313026</v>
      </c>
    </row>
    <row r="286" spans="1:8" ht="30" x14ac:dyDescent="0.25">
      <c r="A286" s="16" t="s">
        <v>791</v>
      </c>
      <c r="B286" s="5" t="s">
        <v>424</v>
      </c>
      <c r="C286" s="8" t="s">
        <v>458</v>
      </c>
      <c r="D286" s="9">
        <v>43678</v>
      </c>
      <c r="E286" s="9">
        <v>43678</v>
      </c>
      <c r="F286" s="10">
        <v>1327.2280841462605</v>
      </c>
      <c r="G286" s="103" t="s">
        <v>521</v>
      </c>
      <c r="H286" s="6">
        <f t="shared" si="15"/>
        <v>1327.2280841462605</v>
      </c>
    </row>
    <row r="287" spans="1:8" ht="30" x14ac:dyDescent="0.25">
      <c r="A287" s="16" t="s">
        <v>792</v>
      </c>
      <c r="B287" s="5" t="s">
        <v>424</v>
      </c>
      <c r="C287" s="8" t="s">
        <v>232</v>
      </c>
      <c r="D287" s="9">
        <v>43648</v>
      </c>
      <c r="E287" s="9">
        <v>43648</v>
      </c>
      <c r="F287" s="10">
        <v>6636.1404207313026</v>
      </c>
      <c r="G287" s="103" t="s">
        <v>522</v>
      </c>
      <c r="H287" s="6">
        <f t="shared" si="15"/>
        <v>6636.1404207313026</v>
      </c>
    </row>
    <row r="288" spans="1:8" ht="30" x14ac:dyDescent="0.25">
      <c r="A288" s="16" t="s">
        <v>793</v>
      </c>
      <c r="B288" s="5" t="s">
        <v>424</v>
      </c>
      <c r="C288" s="8" t="s">
        <v>459</v>
      </c>
      <c r="D288" s="9">
        <v>45033</v>
      </c>
      <c r="E288" s="9">
        <v>45517</v>
      </c>
      <c r="F288" s="10">
        <v>10000</v>
      </c>
      <c r="G288" s="103" t="s">
        <v>523</v>
      </c>
      <c r="H288" s="6">
        <f t="shared" si="15"/>
        <v>10000</v>
      </c>
    </row>
    <row r="289" spans="1:8" ht="30" x14ac:dyDescent="0.25">
      <c r="A289" s="16" t="s">
        <v>794</v>
      </c>
      <c r="B289" s="5" t="s">
        <v>424</v>
      </c>
      <c r="C289" s="8" t="s">
        <v>460</v>
      </c>
      <c r="D289" s="9">
        <v>43539</v>
      </c>
      <c r="E289" s="9">
        <v>43539</v>
      </c>
      <c r="F289" s="11">
        <v>663.61404207313024</v>
      </c>
      <c r="G289" s="103" t="s">
        <v>524</v>
      </c>
      <c r="H289" s="6">
        <f t="shared" si="15"/>
        <v>663.61404207313024</v>
      </c>
    </row>
    <row r="290" spans="1:8" ht="30" x14ac:dyDescent="0.25">
      <c r="A290" s="16" t="s">
        <v>795</v>
      </c>
      <c r="B290" s="5" t="s">
        <v>424</v>
      </c>
      <c r="C290" s="8" t="s">
        <v>460</v>
      </c>
      <c r="D290" s="9">
        <v>43539</v>
      </c>
      <c r="E290" s="9">
        <v>43539</v>
      </c>
      <c r="F290" s="11">
        <v>1327.2280841462605</v>
      </c>
      <c r="G290" s="103" t="s">
        <v>525</v>
      </c>
      <c r="H290" s="6">
        <f t="shared" si="15"/>
        <v>1327.2280841462605</v>
      </c>
    </row>
    <row r="291" spans="1:8" ht="30" x14ac:dyDescent="0.25">
      <c r="A291" s="16" t="s">
        <v>796</v>
      </c>
      <c r="B291" s="5" t="s">
        <v>424</v>
      </c>
      <c r="C291" s="8" t="s">
        <v>461</v>
      </c>
      <c r="D291" s="9">
        <v>45565</v>
      </c>
      <c r="E291" s="9">
        <v>45580</v>
      </c>
      <c r="F291" s="11">
        <v>10000</v>
      </c>
      <c r="G291" s="103" t="s">
        <v>526</v>
      </c>
      <c r="H291" s="6">
        <f t="shared" si="15"/>
        <v>10000</v>
      </c>
    </row>
    <row r="292" spans="1:8" ht="30" x14ac:dyDescent="0.25">
      <c r="A292" s="16" t="s">
        <v>797</v>
      </c>
      <c r="B292" s="5" t="s">
        <v>424</v>
      </c>
      <c r="C292" s="7" t="s">
        <v>426</v>
      </c>
      <c r="D292" s="9">
        <v>44937</v>
      </c>
      <c r="E292" s="9">
        <v>45417</v>
      </c>
      <c r="F292" s="10">
        <v>20000</v>
      </c>
      <c r="G292" s="103" t="s">
        <v>527</v>
      </c>
      <c r="H292" s="6">
        <f t="shared" ref="H292:H300" si="16">F292</f>
        <v>20000</v>
      </c>
    </row>
    <row r="293" spans="1:8" ht="30" x14ac:dyDescent="0.25">
      <c r="A293" s="16" t="s">
        <v>798</v>
      </c>
      <c r="B293" s="5" t="s">
        <v>424</v>
      </c>
      <c r="C293" s="7" t="s">
        <v>149</v>
      </c>
      <c r="D293" s="9">
        <v>45791</v>
      </c>
      <c r="E293" s="9">
        <v>45894</v>
      </c>
      <c r="F293" s="10">
        <v>75000</v>
      </c>
      <c r="G293" s="103" t="s">
        <v>528</v>
      </c>
      <c r="H293" s="6">
        <f t="shared" si="16"/>
        <v>75000</v>
      </c>
    </row>
    <row r="294" spans="1:8" ht="30" x14ac:dyDescent="0.25">
      <c r="A294" s="16" t="s">
        <v>799</v>
      </c>
      <c r="B294" s="5" t="s">
        <v>424</v>
      </c>
      <c r="C294" s="7" t="s">
        <v>441</v>
      </c>
      <c r="D294" s="9">
        <v>45891</v>
      </c>
      <c r="E294" s="9">
        <v>45895</v>
      </c>
      <c r="F294" s="10">
        <v>10000</v>
      </c>
      <c r="G294" s="103" t="s">
        <v>529</v>
      </c>
      <c r="H294" s="6">
        <f t="shared" si="16"/>
        <v>10000</v>
      </c>
    </row>
    <row r="295" spans="1:8" ht="30" x14ac:dyDescent="0.25">
      <c r="A295" s="16" t="s">
        <v>800</v>
      </c>
      <c r="B295" s="5" t="s">
        <v>424</v>
      </c>
      <c r="C295" s="7" t="s">
        <v>462</v>
      </c>
      <c r="D295" s="9">
        <v>45891</v>
      </c>
      <c r="E295" s="9">
        <v>45895</v>
      </c>
      <c r="F295" s="10">
        <v>10000</v>
      </c>
      <c r="G295" s="103" t="s">
        <v>530</v>
      </c>
      <c r="H295" s="6">
        <f t="shared" si="16"/>
        <v>10000</v>
      </c>
    </row>
    <row r="296" spans="1:8" ht="30" x14ac:dyDescent="0.25">
      <c r="A296" s="16" t="s">
        <v>801</v>
      </c>
      <c r="B296" s="5" t="s">
        <v>424</v>
      </c>
      <c r="C296" s="7" t="s">
        <v>463</v>
      </c>
      <c r="D296" s="9">
        <v>45880</v>
      </c>
      <c r="E296" s="9">
        <v>45932</v>
      </c>
      <c r="F296" s="10">
        <v>75000</v>
      </c>
      <c r="G296" s="103" t="s">
        <v>531</v>
      </c>
      <c r="H296" s="6">
        <f t="shared" si="16"/>
        <v>75000</v>
      </c>
    </row>
    <row r="297" spans="1:8" ht="30" x14ac:dyDescent="0.25">
      <c r="A297" s="16" t="s">
        <v>802</v>
      </c>
      <c r="B297" s="5" t="s">
        <v>424</v>
      </c>
      <c r="C297" s="7" t="s">
        <v>464</v>
      </c>
      <c r="D297" s="9">
        <v>45891</v>
      </c>
      <c r="E297" s="9">
        <v>45932</v>
      </c>
      <c r="F297" s="10">
        <v>10000</v>
      </c>
      <c r="G297" s="103" t="s">
        <v>532</v>
      </c>
      <c r="H297" s="6">
        <f t="shared" si="16"/>
        <v>10000</v>
      </c>
    </row>
    <row r="298" spans="1:8" ht="30" x14ac:dyDescent="0.25">
      <c r="A298" s="16" t="s">
        <v>803</v>
      </c>
      <c r="B298" s="5" t="s">
        <v>424</v>
      </c>
      <c r="C298" s="7" t="s">
        <v>449</v>
      </c>
      <c r="D298" s="9">
        <v>45826</v>
      </c>
      <c r="E298" s="9">
        <v>45944</v>
      </c>
      <c r="F298" s="10">
        <v>10000</v>
      </c>
      <c r="G298" s="103" t="s">
        <v>533</v>
      </c>
      <c r="H298" s="6">
        <f t="shared" si="16"/>
        <v>10000</v>
      </c>
    </row>
    <row r="299" spans="1:8" ht="30" x14ac:dyDescent="0.25">
      <c r="A299" s="16" t="s">
        <v>804</v>
      </c>
      <c r="B299" s="5" t="s">
        <v>424</v>
      </c>
      <c r="C299" s="7" t="s">
        <v>451</v>
      </c>
      <c r="D299" s="9">
        <v>45384</v>
      </c>
      <c r="E299" s="9">
        <v>46003</v>
      </c>
      <c r="F299" s="10">
        <v>10000</v>
      </c>
      <c r="G299" s="14" t="s">
        <v>616</v>
      </c>
      <c r="H299" s="6">
        <f t="shared" si="16"/>
        <v>10000</v>
      </c>
    </row>
    <row r="300" spans="1:8" ht="30" x14ac:dyDescent="0.25">
      <c r="A300" s="16" t="s">
        <v>805</v>
      </c>
      <c r="B300" s="5" t="s">
        <v>424</v>
      </c>
      <c r="C300" s="7" t="s">
        <v>436</v>
      </c>
      <c r="D300" s="9">
        <v>45086</v>
      </c>
      <c r="E300" s="9">
        <v>45999</v>
      </c>
      <c r="F300" s="10">
        <v>2000</v>
      </c>
      <c r="G300" s="14" t="s">
        <v>638</v>
      </c>
      <c r="H300" s="6">
        <f t="shared" si="16"/>
        <v>2000</v>
      </c>
    </row>
    <row r="301" spans="1:8" x14ac:dyDescent="0.25">
      <c r="B301" s="31"/>
      <c r="C301" s="44"/>
      <c r="D301" s="45"/>
      <c r="E301" s="45"/>
      <c r="F301" s="46"/>
      <c r="G301" s="47"/>
      <c r="H301" s="3"/>
    </row>
    <row r="302" spans="1:8" x14ac:dyDescent="0.25">
      <c r="F302" s="134" t="s">
        <v>891</v>
      </c>
      <c r="G302" s="134"/>
      <c r="H302" s="110"/>
    </row>
    <row r="303" spans="1:8" x14ac:dyDescent="0.25">
      <c r="F303" s="134"/>
      <c r="G303" s="134"/>
      <c r="H303" s="111">
        <f>SUM(H8:H301)</f>
        <v>4492400.2915694397</v>
      </c>
    </row>
    <row r="304" spans="1:8" x14ac:dyDescent="0.25">
      <c r="F304" s="3"/>
      <c r="G304" s="3"/>
    </row>
    <row r="305" spans="6:7" x14ac:dyDescent="0.25">
      <c r="F305" s="3"/>
    </row>
    <row r="306" spans="6:7" x14ac:dyDescent="0.25">
      <c r="F306" s="3"/>
      <c r="G306" s="3"/>
    </row>
    <row r="307" spans="6:7" x14ac:dyDescent="0.25">
      <c r="G307" s="3"/>
    </row>
    <row r="308" spans="6:7" x14ac:dyDescent="0.25">
      <c r="G308" s="3"/>
    </row>
    <row r="309" spans="6:7" x14ac:dyDescent="0.25">
      <c r="G309" s="3"/>
    </row>
  </sheetData>
  <autoFilter ref="A7:H300" xr:uid="{F7665726-232B-4562-810C-69FEE888F2CD}"/>
  <mergeCells count="4">
    <mergeCell ref="F302:G303"/>
    <mergeCell ref="I16:L16"/>
    <mergeCell ref="I126:L126"/>
    <mergeCell ref="I252:K252"/>
  </mergeCells>
  <phoneticPr fontId="2" type="noConversion"/>
  <pageMargins left="0.7" right="0.7" top="0.75" bottom="0.75" header="0.3" footer="0.3"/>
  <pageSetup paperSize="9" scale="38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240B4-49BF-4F4F-92B9-B148508BE752}">
  <sheetPr>
    <tabColor theme="9" tint="-0.249977111117893"/>
    <pageSetUpPr fitToPage="1"/>
  </sheetPr>
  <dimension ref="A1:P16"/>
  <sheetViews>
    <sheetView workbookViewId="0">
      <selection activeCell="B5" sqref="B5"/>
    </sheetView>
  </sheetViews>
  <sheetFormatPr defaultRowHeight="15" x14ac:dyDescent="0.25"/>
  <cols>
    <col min="1" max="1" width="4.5703125" bestFit="1" customWidth="1"/>
    <col min="2" max="2" width="55" bestFit="1" customWidth="1"/>
    <col min="3" max="3" width="17.140625" customWidth="1"/>
    <col min="5" max="5" width="12.7109375" bestFit="1" customWidth="1"/>
    <col min="6" max="6" width="11.7109375" bestFit="1" customWidth="1"/>
    <col min="7" max="7" width="17.140625" customWidth="1"/>
    <col min="8" max="8" width="15" customWidth="1"/>
  </cols>
  <sheetData>
    <row r="1" spans="1:16" x14ac:dyDescent="0.25">
      <c r="B1" s="54" t="s">
        <v>807</v>
      </c>
    </row>
    <row r="2" spans="1:16" x14ac:dyDescent="0.25">
      <c r="B2" s="54" t="s">
        <v>808</v>
      </c>
    </row>
    <row r="3" spans="1:16" x14ac:dyDescent="0.25">
      <c r="B3" s="54" t="s">
        <v>809</v>
      </c>
    </row>
    <row r="5" spans="1:16" x14ac:dyDescent="0.25">
      <c r="B5" s="1" t="s">
        <v>896</v>
      </c>
    </row>
    <row r="6" spans="1:16" x14ac:dyDescent="0.25">
      <c r="B6" s="1"/>
    </row>
    <row r="7" spans="1:16" ht="29.25" customHeight="1" x14ac:dyDescent="0.25">
      <c r="A7" s="99" t="s">
        <v>0</v>
      </c>
      <c r="B7" s="100" t="s">
        <v>1</v>
      </c>
      <c r="C7" s="119" t="s">
        <v>2</v>
      </c>
      <c r="D7" s="119" t="s">
        <v>3</v>
      </c>
      <c r="E7" s="119" t="s">
        <v>4</v>
      </c>
      <c r="F7" s="120" t="s">
        <v>5</v>
      </c>
      <c r="G7" s="120" t="s">
        <v>6</v>
      </c>
      <c r="H7" s="120" t="s">
        <v>138</v>
      </c>
    </row>
    <row r="8" spans="1:16" x14ac:dyDescent="0.25">
      <c r="A8" s="16" t="s">
        <v>7</v>
      </c>
      <c r="B8" s="26" t="s">
        <v>542</v>
      </c>
      <c r="C8" s="20" t="s">
        <v>461</v>
      </c>
      <c r="D8" s="28">
        <v>45435</v>
      </c>
      <c r="E8" s="28">
        <v>45456</v>
      </c>
      <c r="F8" s="27">
        <v>2580</v>
      </c>
      <c r="G8" s="29" t="s">
        <v>537</v>
      </c>
      <c r="H8" s="6">
        <f>F8</f>
        <v>2580</v>
      </c>
    </row>
    <row r="9" spans="1:16" x14ac:dyDescent="0.25">
      <c r="A9" s="16" t="s">
        <v>8</v>
      </c>
      <c r="B9" s="4" t="s">
        <v>542</v>
      </c>
      <c r="C9" s="20" t="s">
        <v>534</v>
      </c>
      <c r="D9" s="28">
        <v>45733</v>
      </c>
      <c r="E9" s="28">
        <v>45751</v>
      </c>
      <c r="F9" s="27">
        <v>66700</v>
      </c>
      <c r="G9" s="29" t="s">
        <v>538</v>
      </c>
      <c r="H9" s="6">
        <f t="shared" ref="H9:H13" si="0">F9</f>
        <v>66700</v>
      </c>
    </row>
    <row r="10" spans="1:16" x14ac:dyDescent="0.25">
      <c r="A10" s="16" t="s">
        <v>9</v>
      </c>
      <c r="B10" s="26" t="s">
        <v>542</v>
      </c>
      <c r="C10" s="20" t="s">
        <v>535</v>
      </c>
      <c r="D10" s="28">
        <v>45776</v>
      </c>
      <c r="E10" s="28">
        <v>45785</v>
      </c>
      <c r="F10" s="27">
        <v>1544.55</v>
      </c>
      <c r="G10" s="29" t="s">
        <v>539</v>
      </c>
      <c r="H10" s="6">
        <f t="shared" si="0"/>
        <v>1544.55</v>
      </c>
    </row>
    <row r="11" spans="1:16" x14ac:dyDescent="0.25">
      <c r="A11" s="16" t="s">
        <v>10</v>
      </c>
      <c r="B11" s="26" t="s">
        <v>542</v>
      </c>
      <c r="C11" s="20" t="s">
        <v>535</v>
      </c>
      <c r="D11" s="28">
        <v>45764</v>
      </c>
      <c r="E11" s="28">
        <v>45785</v>
      </c>
      <c r="F11" s="27">
        <v>1761.8</v>
      </c>
      <c r="G11" s="29" t="s">
        <v>540</v>
      </c>
      <c r="H11" s="6">
        <f t="shared" si="0"/>
        <v>1761.8</v>
      </c>
    </row>
    <row r="12" spans="1:16" s="55" customFormat="1" x14ac:dyDescent="0.25">
      <c r="A12" s="16" t="s">
        <v>11</v>
      </c>
      <c r="B12" s="75" t="s">
        <v>542</v>
      </c>
      <c r="C12" s="20" t="s">
        <v>536</v>
      </c>
      <c r="D12" s="9">
        <v>43633</v>
      </c>
      <c r="E12" s="28">
        <v>45839</v>
      </c>
      <c r="F12" s="27">
        <v>111627.47</v>
      </c>
      <c r="G12" s="14" t="s">
        <v>541</v>
      </c>
      <c r="H12" s="77">
        <f t="shared" si="0"/>
        <v>111627.47</v>
      </c>
      <c r="I12" s="137"/>
      <c r="J12" s="137"/>
      <c r="K12" s="137"/>
      <c r="L12" s="137"/>
      <c r="M12" s="137"/>
      <c r="N12" s="137"/>
      <c r="O12" s="137"/>
      <c r="P12" s="137"/>
    </row>
    <row r="13" spans="1:16" x14ac:dyDescent="0.25">
      <c r="A13" s="16" t="s">
        <v>12</v>
      </c>
      <c r="B13" s="26" t="s">
        <v>640</v>
      </c>
      <c r="C13" s="20" t="s">
        <v>570</v>
      </c>
      <c r="D13" s="9">
        <v>45989</v>
      </c>
      <c r="E13" s="28">
        <v>45989</v>
      </c>
      <c r="F13" s="27">
        <v>328378.13</v>
      </c>
      <c r="G13" s="14" t="s">
        <v>639</v>
      </c>
      <c r="H13" s="6">
        <f t="shared" si="0"/>
        <v>328378.13</v>
      </c>
    </row>
    <row r="14" spans="1:16" x14ac:dyDescent="0.25">
      <c r="A14" s="2"/>
      <c r="B14" s="53"/>
      <c r="C14" s="112"/>
      <c r="D14" s="45"/>
      <c r="E14" s="113"/>
      <c r="F14" s="114"/>
      <c r="G14" s="47"/>
      <c r="H14" s="3"/>
    </row>
    <row r="15" spans="1:16" x14ac:dyDescent="0.25">
      <c r="F15" s="134" t="s">
        <v>892</v>
      </c>
      <c r="G15" s="134"/>
      <c r="H15" s="110"/>
    </row>
    <row r="16" spans="1:16" x14ac:dyDescent="0.25">
      <c r="F16" s="134"/>
      <c r="G16" s="134"/>
      <c r="H16" s="121">
        <f>SUM(H8:H13)</f>
        <v>512591.95</v>
      </c>
    </row>
  </sheetData>
  <mergeCells count="2">
    <mergeCell ref="I12:P12"/>
    <mergeCell ref="F15:G16"/>
  </mergeCells>
  <phoneticPr fontId="2" type="noConversion"/>
  <pageMargins left="0.7" right="0.7" top="0.75" bottom="0.75" header="0.3" footer="0.3"/>
  <pageSetup paperSize="9" scale="39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8ED4A-D877-4992-BDAF-53F335F2C5EA}">
  <sheetPr>
    <tabColor theme="9" tint="-0.249977111117893"/>
    <pageSetUpPr fitToPage="1"/>
  </sheetPr>
  <dimension ref="A1:P119"/>
  <sheetViews>
    <sheetView topLeftCell="A97" workbookViewId="0">
      <selection activeCell="B5" sqref="B5"/>
    </sheetView>
  </sheetViews>
  <sheetFormatPr defaultRowHeight="15" x14ac:dyDescent="0.25"/>
  <cols>
    <col min="1" max="1" width="4.5703125" bestFit="1" customWidth="1"/>
    <col min="2" max="2" width="59.42578125" bestFit="1" customWidth="1"/>
    <col min="3" max="3" width="23.7109375" bestFit="1" customWidth="1"/>
    <col min="4" max="5" width="8.7109375" bestFit="1" customWidth="1"/>
    <col min="6" max="6" width="12.42578125" bestFit="1" customWidth="1"/>
    <col min="7" max="7" width="23.140625" customWidth="1"/>
    <col min="8" max="8" width="23" customWidth="1"/>
    <col min="9" max="9" width="10.140625" bestFit="1" customWidth="1"/>
  </cols>
  <sheetData>
    <row r="1" spans="1:16" x14ac:dyDescent="0.25">
      <c r="B1" s="54" t="s">
        <v>807</v>
      </c>
    </row>
    <row r="2" spans="1:16" x14ac:dyDescent="0.25">
      <c r="B2" s="54" t="s">
        <v>808</v>
      </c>
    </row>
    <row r="3" spans="1:16" x14ac:dyDescent="0.25">
      <c r="B3" s="54" t="s">
        <v>809</v>
      </c>
    </row>
    <row r="5" spans="1:16" x14ac:dyDescent="0.25">
      <c r="B5" s="1" t="s">
        <v>895</v>
      </c>
    </row>
    <row r="7" spans="1:16" ht="29.25" customHeight="1" x14ac:dyDescent="0.25">
      <c r="A7" s="115" t="s">
        <v>0</v>
      </c>
      <c r="B7" s="116" t="s">
        <v>1</v>
      </c>
      <c r="C7" s="117" t="s">
        <v>2</v>
      </c>
      <c r="D7" s="117" t="s">
        <v>3</v>
      </c>
      <c r="E7" s="117" t="s">
        <v>4</v>
      </c>
      <c r="F7" s="118" t="s">
        <v>5</v>
      </c>
      <c r="G7" s="118" t="s">
        <v>6</v>
      </c>
      <c r="H7" s="48" t="s">
        <v>138</v>
      </c>
    </row>
    <row r="8" spans="1:16" x14ac:dyDescent="0.25">
      <c r="A8" s="16" t="s">
        <v>7</v>
      </c>
      <c r="B8" s="43" t="s">
        <v>605</v>
      </c>
      <c r="C8" s="32" t="s">
        <v>455</v>
      </c>
      <c r="D8" s="33">
        <v>45006</v>
      </c>
      <c r="E8" s="33">
        <v>45021</v>
      </c>
      <c r="F8" s="49">
        <v>466766.16</v>
      </c>
      <c r="G8" s="50">
        <v>5402345932</v>
      </c>
      <c r="H8" s="49">
        <f>F8</f>
        <v>466766.16</v>
      </c>
      <c r="I8" s="138" t="s">
        <v>607</v>
      </c>
      <c r="J8" s="136"/>
      <c r="K8" s="136"/>
      <c r="L8" s="136"/>
      <c r="M8" s="136"/>
      <c r="N8" s="136"/>
      <c r="O8" s="136"/>
      <c r="P8" s="136"/>
    </row>
    <row r="9" spans="1:16" x14ac:dyDescent="0.25">
      <c r="A9" s="16" t="s">
        <v>8</v>
      </c>
      <c r="B9" s="26" t="s">
        <v>605</v>
      </c>
      <c r="C9" s="7" t="s">
        <v>150</v>
      </c>
      <c r="D9" s="34">
        <v>45366</v>
      </c>
      <c r="E9" s="34">
        <v>45376</v>
      </c>
      <c r="F9" s="36">
        <v>12826.81</v>
      </c>
      <c r="G9" s="29">
        <v>555148</v>
      </c>
      <c r="H9" s="36">
        <f t="shared" ref="H9:H11" si="0">F9</f>
        <v>12826.81</v>
      </c>
    </row>
    <row r="10" spans="1:16" x14ac:dyDescent="0.25">
      <c r="A10" s="16" t="s">
        <v>9</v>
      </c>
      <c r="B10" s="26" t="s">
        <v>606</v>
      </c>
      <c r="C10" s="7" t="s">
        <v>426</v>
      </c>
      <c r="D10" s="34">
        <v>45351</v>
      </c>
      <c r="E10" s="34">
        <v>45358</v>
      </c>
      <c r="F10" s="36">
        <v>13114.14</v>
      </c>
      <c r="G10" s="29">
        <v>8111056876</v>
      </c>
      <c r="H10" s="36">
        <f t="shared" si="0"/>
        <v>13114.14</v>
      </c>
    </row>
    <row r="11" spans="1:16" x14ac:dyDescent="0.25">
      <c r="A11" s="16" t="s">
        <v>10</v>
      </c>
      <c r="B11" s="26" t="s">
        <v>606</v>
      </c>
      <c r="C11" s="7" t="s">
        <v>426</v>
      </c>
      <c r="D11" s="34">
        <v>45351</v>
      </c>
      <c r="E11" s="34">
        <v>45358</v>
      </c>
      <c r="F11" s="36">
        <v>4685.45</v>
      </c>
      <c r="G11" s="29">
        <v>8111056868</v>
      </c>
      <c r="H11" s="36">
        <f t="shared" si="0"/>
        <v>4685.45</v>
      </c>
    </row>
    <row r="12" spans="1:16" x14ac:dyDescent="0.25">
      <c r="A12" s="16" t="s">
        <v>12</v>
      </c>
      <c r="B12" s="26" t="s">
        <v>606</v>
      </c>
      <c r="C12" s="7" t="s">
        <v>544</v>
      </c>
      <c r="D12" s="34">
        <v>45328</v>
      </c>
      <c r="E12" s="34">
        <v>45334</v>
      </c>
      <c r="F12" s="36">
        <v>4891.38</v>
      </c>
      <c r="G12" s="29">
        <v>2404000754</v>
      </c>
      <c r="H12" s="36">
        <f t="shared" ref="H12:H13" si="1">F12</f>
        <v>4891.38</v>
      </c>
    </row>
    <row r="13" spans="1:16" x14ac:dyDescent="0.25">
      <c r="A13" s="16" t="s">
        <v>13</v>
      </c>
      <c r="B13" s="26" t="s">
        <v>605</v>
      </c>
      <c r="C13" s="7" t="s">
        <v>545</v>
      </c>
      <c r="D13" s="34">
        <v>45359</v>
      </c>
      <c r="E13" s="34">
        <v>45371</v>
      </c>
      <c r="F13" s="36">
        <v>487971.08</v>
      </c>
      <c r="G13" s="29">
        <v>2404001262</v>
      </c>
      <c r="H13" s="36">
        <f t="shared" si="1"/>
        <v>487971.08</v>
      </c>
    </row>
    <row r="14" spans="1:16" x14ac:dyDescent="0.25">
      <c r="A14" s="16" t="s">
        <v>15</v>
      </c>
      <c r="B14" s="26" t="s">
        <v>606</v>
      </c>
      <c r="C14" s="7" t="s">
        <v>193</v>
      </c>
      <c r="D14" s="34">
        <v>44273</v>
      </c>
      <c r="E14" s="34">
        <v>44278</v>
      </c>
      <c r="F14" s="36">
        <v>3164.22</v>
      </c>
      <c r="G14" s="29">
        <v>6200087239</v>
      </c>
      <c r="H14" s="36">
        <f t="shared" ref="H14:H23" si="2">F14</f>
        <v>3164.22</v>
      </c>
    </row>
    <row r="15" spans="1:16" x14ac:dyDescent="0.25">
      <c r="A15" s="16" t="s">
        <v>16</v>
      </c>
      <c r="B15" s="26" t="s">
        <v>606</v>
      </c>
      <c r="C15" s="7" t="s">
        <v>547</v>
      </c>
      <c r="D15" s="34">
        <v>45202</v>
      </c>
      <c r="E15" s="34">
        <v>45212</v>
      </c>
      <c r="F15" s="36">
        <v>15605.04</v>
      </c>
      <c r="G15" s="29">
        <v>5402381027</v>
      </c>
      <c r="H15" s="36">
        <f t="shared" si="2"/>
        <v>15605.04</v>
      </c>
    </row>
    <row r="16" spans="1:16" x14ac:dyDescent="0.25">
      <c r="A16" s="16" t="s">
        <v>17</v>
      </c>
      <c r="B16" s="26" t="s">
        <v>606</v>
      </c>
      <c r="C16" s="7" t="s">
        <v>548</v>
      </c>
      <c r="D16" s="34">
        <v>45512</v>
      </c>
      <c r="E16" s="34">
        <v>45556</v>
      </c>
      <c r="F16" s="36">
        <v>51768.89</v>
      </c>
      <c r="G16" s="29">
        <v>2404004531</v>
      </c>
      <c r="H16" s="36">
        <f t="shared" si="2"/>
        <v>51768.89</v>
      </c>
    </row>
    <row r="17" spans="1:16" x14ac:dyDescent="0.25">
      <c r="A17" s="16" t="s">
        <v>18</v>
      </c>
      <c r="B17" s="26" t="s">
        <v>606</v>
      </c>
      <c r="C17" s="7" t="s">
        <v>548</v>
      </c>
      <c r="D17" s="34">
        <v>45506</v>
      </c>
      <c r="E17" s="34">
        <v>45556</v>
      </c>
      <c r="F17" s="36">
        <v>25596.62</v>
      </c>
      <c r="G17" s="29">
        <v>2404004529</v>
      </c>
      <c r="H17" s="36">
        <f t="shared" si="2"/>
        <v>25596.62</v>
      </c>
    </row>
    <row r="18" spans="1:16" ht="24.75" x14ac:dyDescent="0.25">
      <c r="A18" s="16" t="s">
        <v>19</v>
      </c>
      <c r="B18" s="43" t="s">
        <v>605</v>
      </c>
      <c r="C18" s="32" t="s">
        <v>549</v>
      </c>
      <c r="D18" s="33">
        <v>45219</v>
      </c>
      <c r="E18" s="33">
        <v>45240</v>
      </c>
      <c r="F18" s="49">
        <v>13286.23</v>
      </c>
      <c r="G18" s="51" t="s">
        <v>584</v>
      </c>
      <c r="H18" s="49">
        <f t="shared" si="2"/>
        <v>13286.23</v>
      </c>
      <c r="I18" s="138"/>
      <c r="J18" s="136"/>
      <c r="K18" s="136"/>
      <c r="L18" s="136"/>
      <c r="M18" s="136"/>
      <c r="N18" s="136"/>
      <c r="O18" s="136"/>
      <c r="P18" s="136"/>
    </row>
    <row r="19" spans="1:16" x14ac:dyDescent="0.25">
      <c r="A19" s="16" t="s">
        <v>20</v>
      </c>
      <c r="B19" s="26" t="s">
        <v>606</v>
      </c>
      <c r="C19" s="7" t="s">
        <v>550</v>
      </c>
      <c r="D19" s="34">
        <v>45149</v>
      </c>
      <c r="E19" s="34">
        <v>45166</v>
      </c>
      <c r="F19" s="36">
        <v>28252.34</v>
      </c>
      <c r="G19" s="29">
        <v>2304004389</v>
      </c>
      <c r="H19" s="36">
        <f t="shared" si="2"/>
        <v>28252.34</v>
      </c>
    </row>
    <row r="20" spans="1:16" x14ac:dyDescent="0.25">
      <c r="A20" s="16" t="s">
        <v>21</v>
      </c>
      <c r="B20" s="26" t="s">
        <v>606</v>
      </c>
      <c r="C20" s="7" t="s">
        <v>550</v>
      </c>
      <c r="D20" s="34">
        <v>45149</v>
      </c>
      <c r="E20" s="34">
        <v>45166</v>
      </c>
      <c r="F20" s="36">
        <v>30902.25</v>
      </c>
      <c r="G20" s="29">
        <v>2304004392</v>
      </c>
      <c r="H20" s="36">
        <f t="shared" si="2"/>
        <v>30902.25</v>
      </c>
    </row>
    <row r="21" spans="1:16" x14ac:dyDescent="0.25">
      <c r="A21" s="16" t="s">
        <v>22</v>
      </c>
      <c r="B21" s="26" t="s">
        <v>606</v>
      </c>
      <c r="C21" s="7" t="s">
        <v>551</v>
      </c>
      <c r="D21" s="34">
        <v>45160</v>
      </c>
      <c r="E21" s="34">
        <v>45166</v>
      </c>
      <c r="F21" s="36">
        <v>13991.5</v>
      </c>
      <c r="G21" s="29">
        <v>548803</v>
      </c>
      <c r="H21" s="36">
        <f t="shared" si="2"/>
        <v>13991.5</v>
      </c>
    </row>
    <row r="22" spans="1:16" x14ac:dyDescent="0.25">
      <c r="A22" s="16" t="s">
        <v>23</v>
      </c>
      <c r="B22" s="26" t="s">
        <v>606</v>
      </c>
      <c r="C22" s="7" t="s">
        <v>552</v>
      </c>
      <c r="D22" s="34">
        <v>45135</v>
      </c>
      <c r="E22" s="34">
        <v>45140</v>
      </c>
      <c r="F22" s="36">
        <v>17391.650000000001</v>
      </c>
      <c r="G22" s="29">
        <v>5402370772</v>
      </c>
      <c r="H22" s="36">
        <f t="shared" si="2"/>
        <v>17391.650000000001</v>
      </c>
    </row>
    <row r="23" spans="1:16" ht="24.75" x14ac:dyDescent="0.25">
      <c r="A23" s="16" t="s">
        <v>24</v>
      </c>
      <c r="B23" s="26" t="s">
        <v>605</v>
      </c>
      <c r="C23" s="7" t="s">
        <v>553</v>
      </c>
      <c r="D23" s="34">
        <v>45111</v>
      </c>
      <c r="E23" s="34">
        <v>45122</v>
      </c>
      <c r="F23" s="36">
        <v>121258.96</v>
      </c>
      <c r="G23" s="29">
        <v>547496</v>
      </c>
      <c r="H23" s="36">
        <f t="shared" si="2"/>
        <v>121258.96</v>
      </c>
    </row>
    <row r="24" spans="1:16" x14ac:dyDescent="0.25">
      <c r="A24" s="16" t="s">
        <v>26</v>
      </c>
      <c r="B24" s="26" t="s">
        <v>606</v>
      </c>
      <c r="C24" s="7" t="s">
        <v>554</v>
      </c>
      <c r="D24" s="34">
        <v>45069</v>
      </c>
      <c r="E24" s="34">
        <v>45078</v>
      </c>
      <c r="F24" s="36">
        <v>16200</v>
      </c>
      <c r="G24" s="29">
        <v>546172</v>
      </c>
      <c r="H24" s="36">
        <f>F24</f>
        <v>16200</v>
      </c>
    </row>
    <row r="25" spans="1:16" x14ac:dyDescent="0.25">
      <c r="A25" s="16" t="s">
        <v>28</v>
      </c>
      <c r="B25" s="26" t="s">
        <v>606</v>
      </c>
      <c r="C25" s="7" t="s">
        <v>549</v>
      </c>
      <c r="D25" s="34">
        <v>44329</v>
      </c>
      <c r="E25" s="34">
        <v>44335</v>
      </c>
      <c r="F25" s="36">
        <v>101072.03</v>
      </c>
      <c r="G25" s="29">
        <v>5402232754</v>
      </c>
      <c r="H25" s="36">
        <f t="shared" ref="H25:H29" si="3">F25</f>
        <v>101072.03</v>
      </c>
    </row>
    <row r="26" spans="1:16" x14ac:dyDescent="0.25">
      <c r="A26" s="16" t="s">
        <v>29</v>
      </c>
      <c r="B26" s="26" t="s">
        <v>606</v>
      </c>
      <c r="C26" s="7" t="s">
        <v>555</v>
      </c>
      <c r="D26" s="34">
        <v>44222</v>
      </c>
      <c r="E26" s="34">
        <v>44251</v>
      </c>
      <c r="F26" s="36">
        <v>52547.43</v>
      </c>
      <c r="G26" s="29">
        <v>5402213174</v>
      </c>
      <c r="H26" s="36">
        <f t="shared" si="3"/>
        <v>52547.43</v>
      </c>
    </row>
    <row r="27" spans="1:16" x14ac:dyDescent="0.25">
      <c r="A27" s="16" t="s">
        <v>30</v>
      </c>
      <c r="B27" s="26" t="s">
        <v>606</v>
      </c>
      <c r="C27" s="7" t="s">
        <v>544</v>
      </c>
      <c r="D27" s="34">
        <v>44106</v>
      </c>
      <c r="E27" s="34">
        <v>44116</v>
      </c>
      <c r="F27" s="36">
        <v>9997.86</v>
      </c>
      <c r="G27" s="29">
        <v>2004004981</v>
      </c>
      <c r="H27" s="36">
        <f t="shared" si="3"/>
        <v>9997.86</v>
      </c>
    </row>
    <row r="28" spans="1:16" x14ac:dyDescent="0.25">
      <c r="A28" s="16" t="s">
        <v>31</v>
      </c>
      <c r="B28" s="26" t="s">
        <v>606</v>
      </c>
      <c r="C28" s="7" t="s">
        <v>556</v>
      </c>
      <c r="D28" s="35">
        <v>45454</v>
      </c>
      <c r="E28" s="35">
        <v>45475</v>
      </c>
      <c r="F28" s="123">
        <v>48232.52</v>
      </c>
      <c r="G28" s="29">
        <v>58007641</v>
      </c>
      <c r="H28" s="36">
        <f t="shared" si="3"/>
        <v>48232.52</v>
      </c>
    </row>
    <row r="29" spans="1:16" x14ac:dyDescent="0.25">
      <c r="A29" s="16" t="s">
        <v>32</v>
      </c>
      <c r="B29" s="26" t="s">
        <v>606</v>
      </c>
      <c r="C29" s="7" t="s">
        <v>557</v>
      </c>
      <c r="D29" s="35">
        <v>45461</v>
      </c>
      <c r="E29" s="35">
        <v>45475</v>
      </c>
      <c r="F29" s="123">
        <v>113377.8</v>
      </c>
      <c r="G29" s="29">
        <v>4101153734</v>
      </c>
      <c r="H29" s="36">
        <f t="shared" si="3"/>
        <v>113377.8</v>
      </c>
    </row>
    <row r="30" spans="1:16" x14ac:dyDescent="0.25">
      <c r="A30" s="16" t="s">
        <v>34</v>
      </c>
      <c r="B30" s="26" t="s">
        <v>606</v>
      </c>
      <c r="C30" s="7" t="s">
        <v>426</v>
      </c>
      <c r="D30" s="35">
        <v>45449</v>
      </c>
      <c r="E30" s="35">
        <v>45454</v>
      </c>
      <c r="F30" s="123">
        <v>6122.83</v>
      </c>
      <c r="G30" s="29">
        <v>8111057375</v>
      </c>
      <c r="H30" s="36">
        <f t="shared" ref="H30:H38" si="4">F30</f>
        <v>6122.83</v>
      </c>
    </row>
    <row r="31" spans="1:16" ht="36.75" x14ac:dyDescent="0.25">
      <c r="A31" s="16" t="s">
        <v>35</v>
      </c>
      <c r="B31" s="26" t="s">
        <v>605</v>
      </c>
      <c r="C31" s="7" t="s">
        <v>608</v>
      </c>
      <c r="D31" s="35">
        <v>45440</v>
      </c>
      <c r="E31" s="35">
        <v>45448</v>
      </c>
      <c r="F31" s="123">
        <v>0</v>
      </c>
      <c r="G31" s="14" t="s">
        <v>585</v>
      </c>
      <c r="H31" s="36">
        <f t="shared" si="4"/>
        <v>0</v>
      </c>
    </row>
    <row r="32" spans="1:16" x14ac:dyDescent="0.25">
      <c r="A32" s="16" t="s">
        <v>36</v>
      </c>
      <c r="B32" s="26" t="s">
        <v>606</v>
      </c>
      <c r="C32" s="7" t="s">
        <v>558</v>
      </c>
      <c r="D32" s="35">
        <v>45474</v>
      </c>
      <c r="E32" s="35">
        <v>45485</v>
      </c>
      <c r="F32" s="123">
        <v>5440</v>
      </c>
      <c r="G32" s="29">
        <v>2404003964</v>
      </c>
      <c r="H32" s="36">
        <f t="shared" si="4"/>
        <v>5440</v>
      </c>
    </row>
    <row r="33" spans="1:16" ht="24.75" x14ac:dyDescent="0.25">
      <c r="A33" s="16" t="s">
        <v>37</v>
      </c>
      <c r="B33" s="43" t="s">
        <v>605</v>
      </c>
      <c r="C33" s="32" t="s">
        <v>455</v>
      </c>
      <c r="D33" s="33">
        <v>45366</v>
      </c>
      <c r="E33" s="33">
        <v>45484</v>
      </c>
      <c r="F33" s="49">
        <v>0</v>
      </c>
      <c r="G33" s="51" t="s">
        <v>586</v>
      </c>
      <c r="H33" s="49">
        <f t="shared" si="4"/>
        <v>0</v>
      </c>
      <c r="I33" s="138"/>
      <c r="J33" s="136"/>
      <c r="K33" s="136"/>
      <c r="L33" s="136"/>
      <c r="M33" s="136"/>
      <c r="N33" s="136"/>
      <c r="O33" s="136"/>
      <c r="P33" s="136"/>
    </row>
    <row r="34" spans="1:16" x14ac:dyDescent="0.25">
      <c r="A34" s="16" t="s">
        <v>38</v>
      </c>
      <c r="B34" s="26" t="s">
        <v>605</v>
      </c>
      <c r="C34" s="7" t="s">
        <v>559</v>
      </c>
      <c r="D34" s="34">
        <v>45555</v>
      </c>
      <c r="E34" s="34">
        <v>45561</v>
      </c>
      <c r="F34" s="36">
        <v>774166.12</v>
      </c>
      <c r="G34" s="29" t="s">
        <v>587</v>
      </c>
      <c r="H34" s="36">
        <f t="shared" si="4"/>
        <v>774166.12</v>
      </c>
    </row>
    <row r="35" spans="1:16" x14ac:dyDescent="0.25">
      <c r="A35" s="16" t="s">
        <v>39</v>
      </c>
      <c r="B35" s="26" t="s">
        <v>606</v>
      </c>
      <c r="C35" s="7" t="s">
        <v>554</v>
      </c>
      <c r="D35" s="34">
        <v>45532</v>
      </c>
      <c r="E35" s="34">
        <v>45541</v>
      </c>
      <c r="F35" s="36">
        <v>4598.5</v>
      </c>
      <c r="G35" s="29">
        <v>559850</v>
      </c>
      <c r="H35" s="36">
        <f t="shared" si="4"/>
        <v>4598.5</v>
      </c>
    </row>
    <row r="36" spans="1:16" ht="24.75" x14ac:dyDescent="0.25">
      <c r="A36" s="16" t="s">
        <v>40</v>
      </c>
      <c r="B36" s="26" t="s">
        <v>606</v>
      </c>
      <c r="C36" s="7" t="s">
        <v>560</v>
      </c>
      <c r="D36" s="34">
        <v>45548</v>
      </c>
      <c r="E36" s="34">
        <v>45551</v>
      </c>
      <c r="F36" s="36">
        <v>16958.080000000002</v>
      </c>
      <c r="G36" s="29">
        <v>4101163188</v>
      </c>
      <c r="H36" s="36">
        <f t="shared" si="4"/>
        <v>16958.080000000002</v>
      </c>
    </row>
    <row r="37" spans="1:16" x14ac:dyDescent="0.25">
      <c r="A37" s="16" t="s">
        <v>41</v>
      </c>
      <c r="B37" s="26" t="s">
        <v>606</v>
      </c>
      <c r="C37" s="7" t="s">
        <v>561</v>
      </c>
      <c r="D37" s="34">
        <v>45551</v>
      </c>
      <c r="E37" s="34">
        <v>45554</v>
      </c>
      <c r="F37" s="36">
        <v>18600</v>
      </c>
      <c r="G37" s="29" t="s">
        <v>588</v>
      </c>
      <c r="H37" s="36">
        <f t="shared" si="4"/>
        <v>18600</v>
      </c>
    </row>
    <row r="38" spans="1:16" x14ac:dyDescent="0.25">
      <c r="A38" s="16" t="s">
        <v>42</v>
      </c>
      <c r="B38" s="26" t="s">
        <v>605</v>
      </c>
      <c r="C38" s="7" t="s">
        <v>562</v>
      </c>
      <c r="D38" s="34">
        <v>45554</v>
      </c>
      <c r="E38" s="34">
        <v>45559</v>
      </c>
      <c r="F38" s="36">
        <v>13855.08</v>
      </c>
      <c r="G38" s="29">
        <v>2404005695</v>
      </c>
      <c r="H38" s="36">
        <f t="shared" si="4"/>
        <v>13855.08</v>
      </c>
    </row>
    <row r="39" spans="1:16" ht="24.75" x14ac:dyDescent="0.25">
      <c r="A39" s="16" t="s">
        <v>45</v>
      </c>
      <c r="B39" s="43" t="s">
        <v>605</v>
      </c>
      <c r="C39" s="32" t="s">
        <v>455</v>
      </c>
      <c r="D39" s="33">
        <v>45600</v>
      </c>
      <c r="E39" s="33">
        <v>45618</v>
      </c>
      <c r="F39" s="49">
        <v>0</v>
      </c>
      <c r="G39" s="51" t="s">
        <v>589</v>
      </c>
      <c r="H39" s="49">
        <f t="shared" ref="H39:H40" si="5">F39</f>
        <v>0</v>
      </c>
      <c r="I39" s="138"/>
      <c r="J39" s="136"/>
      <c r="K39" s="136"/>
      <c r="L39" s="136"/>
      <c r="M39" s="136"/>
      <c r="N39" s="136"/>
      <c r="O39" s="136"/>
      <c r="P39" s="136"/>
    </row>
    <row r="40" spans="1:16" x14ac:dyDescent="0.25">
      <c r="A40" s="16" t="s">
        <v>46</v>
      </c>
      <c r="B40" s="26" t="s">
        <v>605</v>
      </c>
      <c r="C40" s="7" t="s">
        <v>563</v>
      </c>
      <c r="D40" s="34">
        <v>45609</v>
      </c>
      <c r="E40" s="34">
        <v>45618</v>
      </c>
      <c r="F40" s="36">
        <v>4387.8999999999996</v>
      </c>
      <c r="G40" s="29">
        <v>58030872</v>
      </c>
      <c r="H40" s="36">
        <f t="shared" si="5"/>
        <v>4387.8999999999996</v>
      </c>
    </row>
    <row r="41" spans="1:16" ht="24.75" x14ac:dyDescent="0.25">
      <c r="A41" s="16" t="s">
        <v>48</v>
      </c>
      <c r="B41" s="43" t="s">
        <v>605</v>
      </c>
      <c r="C41" s="32" t="s">
        <v>455</v>
      </c>
      <c r="D41" s="33">
        <v>45485</v>
      </c>
      <c r="E41" s="33">
        <v>45499</v>
      </c>
      <c r="F41" s="49">
        <v>19253.330000000002</v>
      </c>
      <c r="G41" s="51" t="s">
        <v>590</v>
      </c>
      <c r="H41" s="49">
        <f t="shared" ref="H41:H44" si="6">F41</f>
        <v>19253.330000000002</v>
      </c>
      <c r="I41" s="138"/>
      <c r="J41" s="136"/>
      <c r="K41" s="136"/>
      <c r="L41" s="136"/>
      <c r="M41" s="136"/>
      <c r="N41" s="136"/>
      <c r="O41" s="136"/>
      <c r="P41" s="136"/>
    </row>
    <row r="42" spans="1:16" ht="24.75" x14ac:dyDescent="0.25">
      <c r="A42" s="16" t="s">
        <v>49</v>
      </c>
      <c r="B42" s="43" t="s">
        <v>605</v>
      </c>
      <c r="C42" s="32" t="s">
        <v>455</v>
      </c>
      <c r="D42" s="33">
        <v>45541</v>
      </c>
      <c r="E42" s="33">
        <v>45555</v>
      </c>
      <c r="F42" s="49">
        <v>0</v>
      </c>
      <c r="G42" s="51" t="s">
        <v>591</v>
      </c>
      <c r="H42" s="49">
        <f t="shared" si="6"/>
        <v>0</v>
      </c>
      <c r="I42" s="138"/>
      <c r="J42" s="136"/>
      <c r="K42" s="136"/>
      <c r="L42" s="136"/>
      <c r="M42" s="136"/>
      <c r="N42" s="136"/>
      <c r="O42" s="136"/>
      <c r="P42" s="136"/>
    </row>
    <row r="43" spans="1:16" ht="24.75" x14ac:dyDescent="0.25">
      <c r="A43" s="16" t="s">
        <v>50</v>
      </c>
      <c r="B43" s="43" t="s">
        <v>605</v>
      </c>
      <c r="C43" s="32" t="s">
        <v>455</v>
      </c>
      <c r="D43" s="33">
        <v>45561</v>
      </c>
      <c r="E43" s="33">
        <v>45566</v>
      </c>
      <c r="F43" s="49">
        <v>17488.55</v>
      </c>
      <c r="G43" s="51" t="s">
        <v>592</v>
      </c>
      <c r="H43" s="49">
        <f t="shared" si="6"/>
        <v>17488.55</v>
      </c>
      <c r="I43" s="138"/>
      <c r="J43" s="136"/>
      <c r="K43" s="136"/>
      <c r="L43" s="136"/>
      <c r="M43" s="136"/>
      <c r="N43" s="136"/>
      <c r="O43" s="136"/>
      <c r="P43" s="136"/>
    </row>
    <row r="44" spans="1:16" x14ac:dyDescent="0.25">
      <c r="A44" s="16" t="s">
        <v>51</v>
      </c>
      <c r="B44" s="26" t="s">
        <v>605</v>
      </c>
      <c r="C44" s="7" t="s">
        <v>563</v>
      </c>
      <c r="D44" s="34">
        <v>45621</v>
      </c>
      <c r="E44" s="34">
        <v>45643</v>
      </c>
      <c r="F44" s="37">
        <v>989</v>
      </c>
      <c r="G44" s="29">
        <v>58030893</v>
      </c>
      <c r="H44" s="36">
        <f t="shared" si="6"/>
        <v>989</v>
      </c>
    </row>
    <row r="45" spans="1:16" x14ac:dyDescent="0.25">
      <c r="A45" s="16" t="s">
        <v>53</v>
      </c>
      <c r="B45" s="26" t="s">
        <v>606</v>
      </c>
      <c r="C45" s="7" t="s">
        <v>426</v>
      </c>
      <c r="D45" s="34">
        <v>45316</v>
      </c>
      <c r="E45" s="34">
        <v>45324</v>
      </c>
      <c r="F45" s="36">
        <v>8722.01</v>
      </c>
      <c r="G45" s="29">
        <v>8111056680</v>
      </c>
      <c r="H45" s="36">
        <f t="shared" ref="H45:H107" si="7">F45</f>
        <v>8722.01</v>
      </c>
    </row>
    <row r="46" spans="1:16" x14ac:dyDescent="0.25">
      <c r="A46" s="16" t="s">
        <v>54</v>
      </c>
      <c r="B46" s="26" t="s">
        <v>606</v>
      </c>
      <c r="C46" s="7" t="s">
        <v>566</v>
      </c>
      <c r="D46" s="34">
        <v>45582</v>
      </c>
      <c r="E46" s="34">
        <v>45594</v>
      </c>
      <c r="F46" s="36">
        <v>3430</v>
      </c>
      <c r="G46" s="29" t="s">
        <v>593</v>
      </c>
      <c r="H46" s="36">
        <f t="shared" si="7"/>
        <v>3430</v>
      </c>
    </row>
    <row r="47" spans="1:16" x14ac:dyDescent="0.25">
      <c r="A47" s="16" t="s">
        <v>55</v>
      </c>
      <c r="B47" s="26" t="s">
        <v>605</v>
      </c>
      <c r="C47" s="7" t="s">
        <v>567</v>
      </c>
      <c r="D47" s="34">
        <v>45674</v>
      </c>
      <c r="E47" s="34">
        <v>45679</v>
      </c>
      <c r="F47" s="36">
        <v>84467.5</v>
      </c>
      <c r="G47" s="29">
        <v>2504000271</v>
      </c>
      <c r="H47" s="36">
        <f t="shared" si="7"/>
        <v>84467.5</v>
      </c>
    </row>
    <row r="48" spans="1:16" x14ac:dyDescent="0.25">
      <c r="A48" s="16" t="s">
        <v>56</v>
      </c>
      <c r="B48" s="26" t="s">
        <v>605</v>
      </c>
      <c r="C48" s="7" t="s">
        <v>546</v>
      </c>
      <c r="D48" s="34">
        <v>45680</v>
      </c>
      <c r="E48" s="34">
        <v>45681</v>
      </c>
      <c r="F48" s="36">
        <v>14389</v>
      </c>
      <c r="G48" s="29">
        <v>2504000243</v>
      </c>
      <c r="H48" s="36">
        <f t="shared" si="7"/>
        <v>14389</v>
      </c>
    </row>
    <row r="49" spans="1:16" x14ac:dyDescent="0.25">
      <c r="A49" s="16" t="s">
        <v>57</v>
      </c>
      <c r="B49" s="26" t="s">
        <v>606</v>
      </c>
      <c r="C49" s="7" t="s">
        <v>568</v>
      </c>
      <c r="D49" s="34">
        <v>45694</v>
      </c>
      <c r="E49" s="34">
        <v>45698</v>
      </c>
      <c r="F49" s="36">
        <v>11390</v>
      </c>
      <c r="G49" s="29">
        <v>2504000713</v>
      </c>
      <c r="H49" s="36">
        <f t="shared" si="7"/>
        <v>11390</v>
      </c>
    </row>
    <row r="50" spans="1:16" x14ac:dyDescent="0.25">
      <c r="A50" s="16" t="s">
        <v>58</v>
      </c>
      <c r="B50" s="26" t="s">
        <v>605</v>
      </c>
      <c r="C50" s="7" t="s">
        <v>569</v>
      </c>
      <c r="D50" s="34">
        <v>45695</v>
      </c>
      <c r="E50" s="34">
        <v>46004</v>
      </c>
      <c r="F50" s="36">
        <v>8251.84</v>
      </c>
      <c r="G50" s="29">
        <v>2504000762</v>
      </c>
      <c r="H50" s="36">
        <f t="shared" si="7"/>
        <v>8251.84</v>
      </c>
    </row>
    <row r="51" spans="1:16" ht="36.75" x14ac:dyDescent="0.25">
      <c r="A51" s="16" t="s">
        <v>59</v>
      </c>
      <c r="B51" s="43" t="s">
        <v>605</v>
      </c>
      <c r="C51" s="32" t="s">
        <v>455</v>
      </c>
      <c r="D51" s="33">
        <v>45643</v>
      </c>
      <c r="E51" s="33">
        <v>45677</v>
      </c>
      <c r="F51" s="49">
        <v>0</v>
      </c>
      <c r="G51" s="51" t="s">
        <v>594</v>
      </c>
      <c r="H51" s="49">
        <f t="shared" si="7"/>
        <v>0</v>
      </c>
      <c r="I51" s="138"/>
      <c r="J51" s="136"/>
      <c r="K51" s="136"/>
      <c r="L51" s="136"/>
      <c r="M51" s="136"/>
      <c r="N51" s="136"/>
      <c r="O51" s="136"/>
      <c r="P51" s="136"/>
    </row>
    <row r="52" spans="1:16" x14ac:dyDescent="0.25">
      <c r="A52" s="16" t="s">
        <v>60</v>
      </c>
      <c r="B52" s="26" t="s">
        <v>605</v>
      </c>
      <c r="C52" s="7" t="s">
        <v>570</v>
      </c>
      <c r="D52" s="34">
        <v>45707</v>
      </c>
      <c r="E52" s="34">
        <v>45709</v>
      </c>
      <c r="F52" s="36">
        <v>301036.18</v>
      </c>
      <c r="G52" s="29">
        <v>2504001022</v>
      </c>
      <c r="H52" s="36">
        <f t="shared" si="7"/>
        <v>301036.18</v>
      </c>
    </row>
    <row r="53" spans="1:16" x14ac:dyDescent="0.25">
      <c r="A53" s="16" t="s">
        <v>61</v>
      </c>
      <c r="B53" s="26" t="s">
        <v>605</v>
      </c>
      <c r="C53" s="7" t="s">
        <v>543</v>
      </c>
      <c r="D53" s="34">
        <v>45715</v>
      </c>
      <c r="E53" s="34">
        <v>45727</v>
      </c>
      <c r="F53" s="36">
        <v>6393.2</v>
      </c>
      <c r="G53" s="29">
        <v>2504001160</v>
      </c>
      <c r="H53" s="36">
        <f t="shared" si="7"/>
        <v>6393.2</v>
      </c>
    </row>
    <row r="54" spans="1:16" x14ac:dyDescent="0.25">
      <c r="A54" s="16" t="s">
        <v>62</v>
      </c>
      <c r="B54" s="26" t="s">
        <v>605</v>
      </c>
      <c r="C54" s="7" t="s">
        <v>152</v>
      </c>
      <c r="D54" s="34">
        <v>45722</v>
      </c>
      <c r="E54" s="34">
        <v>45749</v>
      </c>
      <c r="F54" s="36">
        <v>14430.71</v>
      </c>
      <c r="G54" s="29">
        <v>58031096</v>
      </c>
      <c r="H54" s="36">
        <f t="shared" si="7"/>
        <v>14430.71</v>
      </c>
    </row>
    <row r="55" spans="1:16" x14ac:dyDescent="0.25">
      <c r="A55" s="16" t="s">
        <v>63</v>
      </c>
      <c r="B55" s="26" t="s">
        <v>605</v>
      </c>
      <c r="C55" s="7" t="s">
        <v>571</v>
      </c>
      <c r="D55" s="34">
        <v>45722</v>
      </c>
      <c r="E55" s="34">
        <v>45749</v>
      </c>
      <c r="F55" s="36">
        <v>14430.72</v>
      </c>
      <c r="G55" s="29">
        <v>58031095</v>
      </c>
      <c r="H55" s="36">
        <f t="shared" si="7"/>
        <v>14430.72</v>
      </c>
    </row>
    <row r="56" spans="1:16" x14ac:dyDescent="0.25">
      <c r="A56" s="16" t="s">
        <v>64</v>
      </c>
      <c r="B56" s="26" t="s">
        <v>605</v>
      </c>
      <c r="C56" s="7" t="s">
        <v>572</v>
      </c>
      <c r="D56" s="34">
        <v>45727</v>
      </c>
      <c r="E56" s="34">
        <v>45749</v>
      </c>
      <c r="F56" s="36">
        <v>14430.71</v>
      </c>
      <c r="G56" s="29">
        <v>4101183970</v>
      </c>
      <c r="H56" s="36">
        <f t="shared" si="7"/>
        <v>14430.71</v>
      </c>
    </row>
    <row r="57" spans="1:16" ht="36.75" x14ac:dyDescent="0.25">
      <c r="A57" s="16" t="s">
        <v>65</v>
      </c>
      <c r="B57" s="43" t="s">
        <v>605</v>
      </c>
      <c r="C57" s="32" t="s">
        <v>455</v>
      </c>
      <c r="D57" s="33">
        <v>45673</v>
      </c>
      <c r="E57" s="33">
        <v>45749</v>
      </c>
      <c r="F57" s="49">
        <v>38226.31</v>
      </c>
      <c r="G57" s="51" t="s">
        <v>595</v>
      </c>
      <c r="H57" s="49">
        <f t="shared" si="7"/>
        <v>38226.31</v>
      </c>
      <c r="I57" s="138"/>
      <c r="J57" s="136"/>
      <c r="K57" s="136"/>
      <c r="L57" s="136"/>
      <c r="M57" s="136"/>
      <c r="N57" s="136"/>
      <c r="O57" s="136"/>
      <c r="P57" s="136"/>
    </row>
    <row r="58" spans="1:16" ht="36.75" x14ac:dyDescent="0.25">
      <c r="A58" s="16" t="s">
        <v>66</v>
      </c>
      <c r="B58" s="43" t="s">
        <v>605</v>
      </c>
      <c r="C58" s="32" t="s">
        <v>455</v>
      </c>
      <c r="D58" s="33">
        <v>45727</v>
      </c>
      <c r="E58" s="33">
        <v>45749</v>
      </c>
      <c r="F58" s="49">
        <v>827.4</v>
      </c>
      <c r="G58" s="51" t="s">
        <v>596</v>
      </c>
      <c r="H58" s="49">
        <f t="shared" si="7"/>
        <v>827.4</v>
      </c>
      <c r="I58" s="138"/>
      <c r="J58" s="136"/>
      <c r="K58" s="136"/>
      <c r="L58" s="136"/>
      <c r="M58" s="136"/>
      <c r="N58" s="136"/>
      <c r="O58" s="136"/>
      <c r="P58" s="136"/>
    </row>
    <row r="59" spans="1:16" x14ac:dyDescent="0.25">
      <c r="A59" s="16" t="s">
        <v>67</v>
      </c>
      <c r="B59" s="26" t="s">
        <v>606</v>
      </c>
      <c r="C59" s="7" t="s">
        <v>565</v>
      </c>
      <c r="D59" s="34">
        <v>45733</v>
      </c>
      <c r="E59" s="34">
        <v>45755</v>
      </c>
      <c r="F59" s="37">
        <v>11617</v>
      </c>
      <c r="G59" s="29">
        <v>2504001549</v>
      </c>
      <c r="H59" s="36">
        <f>F59</f>
        <v>11617</v>
      </c>
    </row>
    <row r="60" spans="1:16" x14ac:dyDescent="0.25">
      <c r="A60" s="16" t="s">
        <v>68</v>
      </c>
      <c r="B60" s="26" t="s">
        <v>606</v>
      </c>
      <c r="C60" s="7" t="s">
        <v>573</v>
      </c>
      <c r="D60" s="34">
        <v>45797</v>
      </c>
      <c r="E60" s="34">
        <v>45800</v>
      </c>
      <c r="F60" s="36">
        <v>15380</v>
      </c>
      <c r="G60" s="14">
        <v>25030280108</v>
      </c>
      <c r="H60" s="36">
        <f t="shared" si="7"/>
        <v>15380</v>
      </c>
    </row>
    <row r="61" spans="1:16" x14ac:dyDescent="0.25">
      <c r="A61" s="16" t="s">
        <v>69</v>
      </c>
      <c r="B61" s="26" t="s">
        <v>606</v>
      </c>
      <c r="C61" s="7" t="s">
        <v>544</v>
      </c>
      <c r="D61" s="34">
        <v>45714</v>
      </c>
      <c r="E61" s="34">
        <v>45817</v>
      </c>
      <c r="F61" s="36">
        <v>8510.67</v>
      </c>
      <c r="G61" s="14">
        <v>2504001173</v>
      </c>
      <c r="H61" s="36">
        <f t="shared" si="7"/>
        <v>8510.67</v>
      </c>
    </row>
    <row r="62" spans="1:16" ht="24.75" x14ac:dyDescent="0.25">
      <c r="A62" s="16" t="s">
        <v>70</v>
      </c>
      <c r="B62" s="26" t="s">
        <v>605</v>
      </c>
      <c r="C62" s="7" t="s">
        <v>574</v>
      </c>
      <c r="D62" s="34">
        <v>45728</v>
      </c>
      <c r="E62" s="34">
        <v>45817</v>
      </c>
      <c r="F62" s="36">
        <v>10235.64</v>
      </c>
      <c r="G62" s="29">
        <v>565744</v>
      </c>
      <c r="H62" s="36">
        <f t="shared" si="7"/>
        <v>10235.64</v>
      </c>
    </row>
    <row r="63" spans="1:16" x14ac:dyDescent="0.25">
      <c r="A63" s="16" t="s">
        <v>71</v>
      </c>
      <c r="B63" s="26" t="s">
        <v>606</v>
      </c>
      <c r="C63" s="7" t="s">
        <v>575</v>
      </c>
      <c r="D63" s="34">
        <v>45817</v>
      </c>
      <c r="E63" s="34">
        <v>45821</v>
      </c>
      <c r="F63" s="36">
        <v>2400</v>
      </c>
      <c r="G63" s="29">
        <v>5402491262</v>
      </c>
      <c r="H63" s="36">
        <f t="shared" si="7"/>
        <v>2400</v>
      </c>
    </row>
    <row r="64" spans="1:16" x14ac:dyDescent="0.25">
      <c r="A64" s="16" t="s">
        <v>72</v>
      </c>
      <c r="B64" s="26" t="s">
        <v>605</v>
      </c>
      <c r="C64" s="7" t="s">
        <v>152</v>
      </c>
      <c r="D64" s="34">
        <v>45776</v>
      </c>
      <c r="E64" s="34">
        <v>45825</v>
      </c>
      <c r="F64" s="36">
        <v>24752.75</v>
      </c>
      <c r="G64" s="29">
        <v>58031196</v>
      </c>
      <c r="H64" s="36">
        <f t="shared" si="7"/>
        <v>24752.75</v>
      </c>
    </row>
    <row r="65" spans="1:8" x14ac:dyDescent="0.25">
      <c r="A65" s="16" t="s">
        <v>73</v>
      </c>
      <c r="B65" s="26" t="s">
        <v>605</v>
      </c>
      <c r="C65" s="7" t="s">
        <v>571</v>
      </c>
      <c r="D65" s="34">
        <v>45776</v>
      </c>
      <c r="E65" s="34">
        <v>45825</v>
      </c>
      <c r="F65" s="36">
        <v>24752.75</v>
      </c>
      <c r="G65" s="29">
        <v>58031197</v>
      </c>
      <c r="H65" s="36">
        <f t="shared" si="7"/>
        <v>24752.75</v>
      </c>
    </row>
    <row r="66" spans="1:8" x14ac:dyDescent="0.25">
      <c r="A66" s="16" t="s">
        <v>74</v>
      </c>
      <c r="B66" s="26" t="s">
        <v>605</v>
      </c>
      <c r="C66" s="7" t="s">
        <v>576</v>
      </c>
      <c r="D66" s="34">
        <v>45775</v>
      </c>
      <c r="E66" s="34">
        <v>45825</v>
      </c>
      <c r="F66" s="36">
        <v>24752.75</v>
      </c>
      <c r="G66" s="29">
        <v>4101190785</v>
      </c>
      <c r="H66" s="36">
        <f t="shared" si="7"/>
        <v>24752.75</v>
      </c>
    </row>
    <row r="67" spans="1:8" x14ac:dyDescent="0.25">
      <c r="A67" s="16" t="s">
        <v>75</v>
      </c>
      <c r="B67" s="26" t="s">
        <v>606</v>
      </c>
      <c r="C67" s="7" t="s">
        <v>431</v>
      </c>
      <c r="D67" s="34">
        <v>45814</v>
      </c>
      <c r="E67" s="34">
        <v>45832</v>
      </c>
      <c r="F67" s="36">
        <v>530000</v>
      </c>
      <c r="G67" s="29">
        <v>2504003528</v>
      </c>
      <c r="H67" s="36">
        <f t="shared" si="7"/>
        <v>530000</v>
      </c>
    </row>
    <row r="68" spans="1:8" x14ac:dyDescent="0.25">
      <c r="A68" s="16" t="s">
        <v>76</v>
      </c>
      <c r="B68" s="26" t="s">
        <v>605</v>
      </c>
      <c r="C68" s="7" t="s">
        <v>577</v>
      </c>
      <c r="D68" s="34">
        <v>45833</v>
      </c>
      <c r="E68" s="34">
        <v>45835</v>
      </c>
      <c r="F68" s="36">
        <v>10379.68</v>
      </c>
      <c r="G68" s="29">
        <v>5402494150</v>
      </c>
      <c r="H68" s="36">
        <f t="shared" si="7"/>
        <v>10379.68</v>
      </c>
    </row>
    <row r="69" spans="1:8" x14ac:dyDescent="0.25">
      <c r="A69" s="16" t="s">
        <v>77</v>
      </c>
      <c r="B69" s="26" t="s">
        <v>605</v>
      </c>
      <c r="C69" s="7" t="s">
        <v>570</v>
      </c>
      <c r="D69" s="34">
        <v>45841</v>
      </c>
      <c r="E69" s="34">
        <v>45841</v>
      </c>
      <c r="F69" s="36">
        <v>2261.6999999999998</v>
      </c>
      <c r="G69" s="29" t="s">
        <v>597</v>
      </c>
      <c r="H69" s="36">
        <f t="shared" si="7"/>
        <v>2261.6999999999998</v>
      </c>
    </row>
    <row r="70" spans="1:8" x14ac:dyDescent="0.25">
      <c r="A70" s="16" t="s">
        <v>78</v>
      </c>
      <c r="B70" s="26" t="s">
        <v>606</v>
      </c>
      <c r="C70" s="7" t="s">
        <v>429</v>
      </c>
      <c r="D70" s="34">
        <v>45847</v>
      </c>
      <c r="E70" s="34">
        <v>45847</v>
      </c>
      <c r="F70" s="36">
        <v>261213.14</v>
      </c>
      <c r="G70" s="29">
        <v>2504004317</v>
      </c>
      <c r="H70" s="36">
        <f t="shared" si="7"/>
        <v>261213.14</v>
      </c>
    </row>
    <row r="71" spans="1:8" x14ac:dyDescent="0.25">
      <c r="A71" s="16" t="s">
        <v>79</v>
      </c>
      <c r="B71" s="26" t="s">
        <v>606</v>
      </c>
      <c r="C71" s="7" t="s">
        <v>544</v>
      </c>
      <c r="D71" s="34">
        <v>45854</v>
      </c>
      <c r="E71" s="34">
        <v>45862</v>
      </c>
      <c r="F71" s="36">
        <v>5619.35</v>
      </c>
      <c r="G71" s="29">
        <v>2504004488</v>
      </c>
      <c r="H71" s="36">
        <f t="shared" si="7"/>
        <v>5619.35</v>
      </c>
    </row>
    <row r="72" spans="1:8" x14ac:dyDescent="0.25">
      <c r="A72" s="16" t="s">
        <v>80</v>
      </c>
      <c r="B72" s="26" t="s">
        <v>605</v>
      </c>
      <c r="C72" s="7" t="s">
        <v>578</v>
      </c>
      <c r="D72" s="34">
        <v>45860</v>
      </c>
      <c r="E72" s="34">
        <v>45863</v>
      </c>
      <c r="F72" s="36">
        <v>331004.15000000002</v>
      </c>
      <c r="G72" s="29">
        <v>2504004579</v>
      </c>
      <c r="H72" s="36">
        <f t="shared" si="7"/>
        <v>331004.15000000002</v>
      </c>
    </row>
    <row r="73" spans="1:8" x14ac:dyDescent="0.25">
      <c r="A73" s="16" t="s">
        <v>81</v>
      </c>
      <c r="B73" s="26" t="s">
        <v>606</v>
      </c>
      <c r="C73" s="7" t="s">
        <v>579</v>
      </c>
      <c r="D73" s="34">
        <v>45861</v>
      </c>
      <c r="E73" s="34">
        <v>45866</v>
      </c>
      <c r="F73" s="36">
        <v>4735.53</v>
      </c>
      <c r="G73" s="29">
        <v>4101202747</v>
      </c>
      <c r="H73" s="36">
        <f t="shared" si="7"/>
        <v>4735.53</v>
      </c>
    </row>
    <row r="74" spans="1:8" x14ac:dyDescent="0.25">
      <c r="A74" s="16" t="s">
        <v>82</v>
      </c>
      <c r="B74" s="26" t="s">
        <v>605</v>
      </c>
      <c r="C74" s="7" t="s">
        <v>570</v>
      </c>
      <c r="D74" s="34">
        <v>45863</v>
      </c>
      <c r="E74" s="34">
        <v>45863</v>
      </c>
      <c r="F74" s="36">
        <v>16877.29</v>
      </c>
      <c r="G74" s="29" t="s">
        <v>598</v>
      </c>
      <c r="H74" s="36">
        <f t="shared" si="7"/>
        <v>16877.29</v>
      </c>
    </row>
    <row r="75" spans="1:8" ht="48.75" x14ac:dyDescent="0.25">
      <c r="A75" s="16" t="s">
        <v>83</v>
      </c>
      <c r="B75" s="26" t="s">
        <v>605</v>
      </c>
      <c r="C75" s="7" t="s">
        <v>559</v>
      </c>
      <c r="D75" s="34">
        <v>45868</v>
      </c>
      <c r="E75" s="34">
        <v>45887</v>
      </c>
      <c r="F75" s="36">
        <v>840328.43</v>
      </c>
      <c r="G75" s="14" t="s">
        <v>599</v>
      </c>
      <c r="H75" s="36">
        <f t="shared" si="7"/>
        <v>840328.43</v>
      </c>
    </row>
    <row r="76" spans="1:8" x14ac:dyDescent="0.25">
      <c r="A76" s="16" t="s">
        <v>84</v>
      </c>
      <c r="B76" s="26" t="s">
        <v>606</v>
      </c>
      <c r="C76" s="7" t="s">
        <v>450</v>
      </c>
      <c r="D76" s="34">
        <v>45870</v>
      </c>
      <c r="E76" s="34">
        <v>45894</v>
      </c>
      <c r="F76" s="36">
        <v>32350.29</v>
      </c>
      <c r="G76" s="14">
        <v>2504004740</v>
      </c>
      <c r="H76" s="36">
        <f t="shared" si="7"/>
        <v>32350.29</v>
      </c>
    </row>
    <row r="77" spans="1:8" x14ac:dyDescent="0.25">
      <c r="A77" s="16" t="s">
        <v>85</v>
      </c>
      <c r="B77" s="26" t="s">
        <v>605</v>
      </c>
      <c r="C77" s="7" t="s">
        <v>425</v>
      </c>
      <c r="D77" s="34">
        <v>45825</v>
      </c>
      <c r="E77" s="34">
        <v>45894</v>
      </c>
      <c r="F77" s="36">
        <v>2720</v>
      </c>
      <c r="G77" s="14">
        <v>2504003870</v>
      </c>
      <c r="H77" s="36">
        <f t="shared" si="7"/>
        <v>2720</v>
      </c>
    </row>
    <row r="78" spans="1:8" x14ac:dyDescent="0.25">
      <c r="A78" s="16" t="s">
        <v>86</v>
      </c>
      <c r="B78" s="26" t="s">
        <v>605</v>
      </c>
      <c r="C78" s="7" t="s">
        <v>580</v>
      </c>
      <c r="D78" s="34">
        <v>45870</v>
      </c>
      <c r="E78" s="34">
        <v>45901</v>
      </c>
      <c r="F78" s="36">
        <v>4922.51</v>
      </c>
      <c r="G78" s="14">
        <v>4101204206</v>
      </c>
      <c r="H78" s="36">
        <f t="shared" si="7"/>
        <v>4922.51</v>
      </c>
    </row>
    <row r="79" spans="1:8" x14ac:dyDescent="0.25">
      <c r="A79" s="16" t="s">
        <v>87</v>
      </c>
      <c r="B79" s="26" t="s">
        <v>605</v>
      </c>
      <c r="C79" s="7" t="s">
        <v>581</v>
      </c>
      <c r="D79" s="34">
        <v>45905</v>
      </c>
      <c r="E79" s="34">
        <v>45909</v>
      </c>
      <c r="F79" s="36">
        <v>33700</v>
      </c>
      <c r="G79" s="14">
        <v>2504005452</v>
      </c>
      <c r="H79" s="36">
        <f t="shared" si="7"/>
        <v>33700</v>
      </c>
    </row>
    <row r="80" spans="1:8" x14ac:dyDescent="0.25">
      <c r="A80" s="16" t="s">
        <v>88</v>
      </c>
      <c r="B80" s="26" t="s">
        <v>605</v>
      </c>
      <c r="C80" s="7" t="s">
        <v>582</v>
      </c>
      <c r="D80" s="34">
        <v>45909</v>
      </c>
      <c r="E80" s="34">
        <v>45915</v>
      </c>
      <c r="F80" s="36">
        <v>37607.35</v>
      </c>
      <c r="G80" s="14">
        <v>4101207506</v>
      </c>
      <c r="H80" s="36">
        <f t="shared" si="7"/>
        <v>37607.35</v>
      </c>
    </row>
    <row r="81" spans="1:8" x14ac:dyDescent="0.25">
      <c r="A81" s="16" t="s">
        <v>89</v>
      </c>
      <c r="B81" s="26" t="s">
        <v>605</v>
      </c>
      <c r="C81" s="7" t="s">
        <v>564</v>
      </c>
      <c r="D81" s="34">
        <v>45909</v>
      </c>
      <c r="E81" s="34">
        <v>45912</v>
      </c>
      <c r="F81" s="36">
        <v>42982.14</v>
      </c>
      <c r="G81" s="14">
        <v>4101207340</v>
      </c>
      <c r="H81" s="36">
        <f t="shared" si="7"/>
        <v>42982.14</v>
      </c>
    </row>
    <row r="82" spans="1:8" x14ac:dyDescent="0.25">
      <c r="A82" s="16" t="s">
        <v>90</v>
      </c>
      <c r="B82" s="26" t="s">
        <v>605</v>
      </c>
      <c r="C82" s="7" t="s">
        <v>570</v>
      </c>
      <c r="D82" s="34">
        <v>45915</v>
      </c>
      <c r="E82" s="34">
        <v>45915</v>
      </c>
      <c r="F82" s="36">
        <v>0</v>
      </c>
      <c r="G82" s="29" t="s">
        <v>600</v>
      </c>
      <c r="H82" s="36">
        <f t="shared" si="7"/>
        <v>0</v>
      </c>
    </row>
    <row r="83" spans="1:8" x14ac:dyDescent="0.25">
      <c r="A83" s="16" t="s">
        <v>91</v>
      </c>
      <c r="B83" s="26" t="s">
        <v>605</v>
      </c>
      <c r="C83" s="7" t="s">
        <v>570</v>
      </c>
      <c r="D83" s="34">
        <v>45930</v>
      </c>
      <c r="E83" s="34">
        <v>45930</v>
      </c>
      <c r="F83" s="36">
        <v>7654.76</v>
      </c>
      <c r="G83" s="29" t="s">
        <v>601</v>
      </c>
      <c r="H83" s="36">
        <f t="shared" si="7"/>
        <v>7654.76</v>
      </c>
    </row>
    <row r="84" spans="1:8" x14ac:dyDescent="0.25">
      <c r="A84" s="16" t="s">
        <v>92</v>
      </c>
      <c r="B84" s="26" t="s">
        <v>606</v>
      </c>
      <c r="C84" s="7" t="s">
        <v>187</v>
      </c>
      <c r="D84" s="34">
        <v>45915</v>
      </c>
      <c r="E84" s="34">
        <v>45932</v>
      </c>
      <c r="F84" s="36">
        <v>91452.96</v>
      </c>
      <c r="G84" s="14">
        <v>2504005654</v>
      </c>
      <c r="H84" s="36">
        <f t="shared" si="7"/>
        <v>91452.96</v>
      </c>
    </row>
    <row r="85" spans="1:8" x14ac:dyDescent="0.25">
      <c r="A85" s="16" t="s">
        <v>93</v>
      </c>
      <c r="B85" s="26" t="s">
        <v>606</v>
      </c>
      <c r="C85" s="7" t="s">
        <v>450</v>
      </c>
      <c r="D85" s="34">
        <v>45930</v>
      </c>
      <c r="E85" s="34">
        <v>45937</v>
      </c>
      <c r="F85" s="36">
        <v>3882.75</v>
      </c>
      <c r="G85" s="14">
        <v>2504006006</v>
      </c>
      <c r="H85" s="36">
        <f t="shared" si="7"/>
        <v>3882.75</v>
      </c>
    </row>
    <row r="86" spans="1:8" x14ac:dyDescent="0.25">
      <c r="A86" s="16" t="s">
        <v>94</v>
      </c>
      <c r="B86" s="26" t="s">
        <v>605</v>
      </c>
      <c r="C86" s="7" t="s">
        <v>583</v>
      </c>
      <c r="D86" s="34">
        <v>45937</v>
      </c>
      <c r="E86" s="34">
        <v>45947</v>
      </c>
      <c r="F86" s="36">
        <v>5538.92</v>
      </c>
      <c r="G86" s="14">
        <v>58031495</v>
      </c>
      <c r="H86" s="36">
        <f t="shared" si="7"/>
        <v>5538.92</v>
      </c>
    </row>
    <row r="87" spans="1:8" ht="24.75" x14ac:dyDescent="0.25">
      <c r="A87" s="16" t="s">
        <v>95</v>
      </c>
      <c r="B87" s="26" t="s">
        <v>606</v>
      </c>
      <c r="C87" s="7" t="s">
        <v>199</v>
      </c>
      <c r="D87" s="34">
        <v>45940</v>
      </c>
      <c r="E87" s="34">
        <v>45952</v>
      </c>
      <c r="F87" s="36">
        <v>297732.94</v>
      </c>
      <c r="G87" s="14" t="s">
        <v>602</v>
      </c>
      <c r="H87" s="36">
        <f t="shared" si="7"/>
        <v>297732.94</v>
      </c>
    </row>
    <row r="88" spans="1:8" x14ac:dyDescent="0.25">
      <c r="A88" s="16" t="s">
        <v>96</v>
      </c>
      <c r="B88" s="26" t="s">
        <v>605</v>
      </c>
      <c r="C88" s="7" t="s">
        <v>570</v>
      </c>
      <c r="D88" s="34">
        <v>45951</v>
      </c>
      <c r="E88" s="34">
        <v>45951</v>
      </c>
      <c r="F88" s="36">
        <v>548.20000000000005</v>
      </c>
      <c r="G88" s="29" t="s">
        <v>603</v>
      </c>
      <c r="H88" s="36">
        <f t="shared" si="7"/>
        <v>548.20000000000005</v>
      </c>
    </row>
    <row r="89" spans="1:8" x14ac:dyDescent="0.25">
      <c r="A89" s="16" t="s">
        <v>97</v>
      </c>
      <c r="B89" s="26" t="s">
        <v>605</v>
      </c>
      <c r="C89" s="7" t="s">
        <v>570</v>
      </c>
      <c r="D89" s="34">
        <v>45975</v>
      </c>
      <c r="E89" s="34">
        <v>45975</v>
      </c>
      <c r="F89" s="36">
        <v>0</v>
      </c>
      <c r="G89" s="29" t="s">
        <v>604</v>
      </c>
      <c r="H89" s="36">
        <f t="shared" si="7"/>
        <v>0</v>
      </c>
    </row>
    <row r="90" spans="1:8" x14ac:dyDescent="0.25">
      <c r="A90" s="16" t="s">
        <v>98</v>
      </c>
      <c r="B90" s="26" t="s">
        <v>606</v>
      </c>
      <c r="C90" s="7" t="s">
        <v>429</v>
      </c>
      <c r="D90" s="34">
        <v>45985</v>
      </c>
      <c r="E90" s="34">
        <v>45985</v>
      </c>
      <c r="F90" s="36">
        <v>405000</v>
      </c>
      <c r="G90" s="29">
        <v>4101216572</v>
      </c>
      <c r="H90" s="36">
        <f t="shared" si="7"/>
        <v>405000</v>
      </c>
    </row>
    <row r="91" spans="1:8" ht="36.75" x14ac:dyDescent="0.25">
      <c r="A91" s="16" t="s">
        <v>99</v>
      </c>
      <c r="B91" s="26" t="s">
        <v>605</v>
      </c>
      <c r="C91" s="7" t="s">
        <v>559</v>
      </c>
      <c r="D91" s="34">
        <v>46001</v>
      </c>
      <c r="E91" s="34">
        <v>46008</v>
      </c>
      <c r="F91" s="36">
        <v>0</v>
      </c>
      <c r="G91" s="14" t="s">
        <v>609</v>
      </c>
      <c r="H91" s="36">
        <f t="shared" si="7"/>
        <v>0</v>
      </c>
    </row>
    <row r="92" spans="1:8" x14ac:dyDescent="0.25">
      <c r="A92" s="16" t="s">
        <v>100</v>
      </c>
      <c r="B92" s="26" t="s">
        <v>606</v>
      </c>
      <c r="C92" s="7" t="s">
        <v>426</v>
      </c>
      <c r="D92" s="34">
        <v>45882</v>
      </c>
      <c r="E92" s="34">
        <v>46009</v>
      </c>
      <c r="F92" s="36">
        <v>17095.509999999998</v>
      </c>
      <c r="G92" s="29">
        <v>2504005001</v>
      </c>
      <c r="H92" s="36">
        <f t="shared" si="7"/>
        <v>17095.509999999998</v>
      </c>
    </row>
    <row r="93" spans="1:8" x14ac:dyDescent="0.25">
      <c r="A93" s="16" t="s">
        <v>101</v>
      </c>
      <c r="B93" s="38" t="s">
        <v>606</v>
      </c>
      <c r="C93" s="7" t="s">
        <v>426</v>
      </c>
      <c r="D93" s="34">
        <v>45917</v>
      </c>
      <c r="E93" s="34">
        <v>46009</v>
      </c>
      <c r="F93" s="36">
        <v>14072.3</v>
      </c>
      <c r="G93" s="29">
        <v>2504005572</v>
      </c>
      <c r="H93" s="36">
        <f t="shared" si="7"/>
        <v>14072.3</v>
      </c>
    </row>
    <row r="94" spans="1:8" x14ac:dyDescent="0.25">
      <c r="A94" s="16" t="s">
        <v>102</v>
      </c>
      <c r="B94" s="26" t="s">
        <v>605</v>
      </c>
      <c r="C94" s="7" t="s">
        <v>426</v>
      </c>
      <c r="D94" s="34">
        <v>45969</v>
      </c>
      <c r="E94" s="34">
        <v>46009</v>
      </c>
      <c r="F94" s="36">
        <v>27688.5</v>
      </c>
      <c r="G94" s="29">
        <v>8111058525</v>
      </c>
      <c r="H94" s="36">
        <f t="shared" si="7"/>
        <v>27688.5</v>
      </c>
    </row>
    <row r="95" spans="1:8" x14ac:dyDescent="0.25">
      <c r="A95" s="16" t="s">
        <v>103</v>
      </c>
      <c r="B95" s="38" t="s">
        <v>606</v>
      </c>
      <c r="C95" s="7" t="s">
        <v>582</v>
      </c>
      <c r="D95" s="34">
        <v>45989</v>
      </c>
      <c r="E95" s="34">
        <v>45996</v>
      </c>
      <c r="F95" s="36">
        <v>30458.62</v>
      </c>
      <c r="G95" s="29">
        <v>4101217232</v>
      </c>
      <c r="H95" s="36">
        <f t="shared" si="7"/>
        <v>30458.62</v>
      </c>
    </row>
    <row r="96" spans="1:8" x14ac:dyDescent="0.25">
      <c r="A96" s="16" t="s">
        <v>104</v>
      </c>
      <c r="B96" s="26" t="s">
        <v>605</v>
      </c>
      <c r="C96" s="7" t="s">
        <v>610</v>
      </c>
      <c r="D96" s="34">
        <v>45982</v>
      </c>
      <c r="E96" s="34">
        <v>45991</v>
      </c>
      <c r="F96" s="36">
        <v>105563.98</v>
      </c>
      <c r="G96" s="29">
        <v>574245</v>
      </c>
      <c r="H96" s="36">
        <f t="shared" si="7"/>
        <v>105563.98</v>
      </c>
    </row>
    <row r="97" spans="1:8" x14ac:dyDescent="0.25">
      <c r="A97" s="16" t="s">
        <v>105</v>
      </c>
      <c r="B97" s="26" t="s">
        <v>605</v>
      </c>
      <c r="C97" s="7" t="s">
        <v>559</v>
      </c>
      <c r="D97" s="34">
        <v>45631</v>
      </c>
      <c r="E97" s="34">
        <v>45996</v>
      </c>
      <c r="F97" s="36">
        <v>606660.21</v>
      </c>
      <c r="G97" s="29">
        <v>4101172510</v>
      </c>
      <c r="H97" s="36">
        <f t="shared" si="7"/>
        <v>606660.21</v>
      </c>
    </row>
    <row r="98" spans="1:8" ht="36.75" x14ac:dyDescent="0.25">
      <c r="A98" s="16" t="s">
        <v>106</v>
      </c>
      <c r="B98" s="26" t="s">
        <v>605</v>
      </c>
      <c r="C98" s="7" t="s">
        <v>559</v>
      </c>
      <c r="D98" s="34">
        <v>45867</v>
      </c>
      <c r="E98" s="34">
        <v>45996</v>
      </c>
      <c r="F98" s="36">
        <v>0</v>
      </c>
      <c r="G98" s="14" t="s">
        <v>611</v>
      </c>
      <c r="H98" s="36">
        <f t="shared" si="7"/>
        <v>0</v>
      </c>
    </row>
    <row r="99" spans="1:8" ht="36.75" x14ac:dyDescent="0.25">
      <c r="A99" s="16" t="s">
        <v>107</v>
      </c>
      <c r="B99" s="26" t="s">
        <v>605</v>
      </c>
      <c r="C99" s="7" t="s">
        <v>559</v>
      </c>
      <c r="D99" s="34">
        <v>45930</v>
      </c>
      <c r="E99" s="34">
        <v>45996</v>
      </c>
      <c r="F99" s="36">
        <v>0</v>
      </c>
      <c r="G99" s="14" t="s">
        <v>612</v>
      </c>
      <c r="H99" s="36">
        <f t="shared" si="7"/>
        <v>0</v>
      </c>
    </row>
    <row r="100" spans="1:8" ht="36.75" x14ac:dyDescent="0.25">
      <c r="A100" s="16" t="s">
        <v>108</v>
      </c>
      <c r="B100" s="26" t="s">
        <v>605</v>
      </c>
      <c r="C100" s="7" t="s">
        <v>559</v>
      </c>
      <c r="D100" s="34">
        <v>45961</v>
      </c>
      <c r="E100" s="34">
        <v>45996</v>
      </c>
      <c r="F100" s="36">
        <v>0</v>
      </c>
      <c r="G100" s="14" t="s">
        <v>613</v>
      </c>
      <c r="H100" s="36">
        <f t="shared" si="7"/>
        <v>0</v>
      </c>
    </row>
    <row r="101" spans="1:8" ht="36.75" x14ac:dyDescent="0.25">
      <c r="A101" s="16" t="s">
        <v>109</v>
      </c>
      <c r="B101" s="26" t="s">
        <v>605</v>
      </c>
      <c r="C101" s="7" t="s">
        <v>559</v>
      </c>
      <c r="D101" s="34">
        <v>45988</v>
      </c>
      <c r="E101" s="34">
        <v>45996</v>
      </c>
      <c r="F101" s="36">
        <v>0</v>
      </c>
      <c r="G101" s="14" t="s">
        <v>614</v>
      </c>
      <c r="H101" s="36">
        <f t="shared" si="7"/>
        <v>0</v>
      </c>
    </row>
    <row r="102" spans="1:8" ht="36.75" x14ac:dyDescent="0.25">
      <c r="A102" s="16" t="s">
        <v>110</v>
      </c>
      <c r="B102" s="26" t="s">
        <v>605</v>
      </c>
      <c r="C102" s="7" t="s">
        <v>559</v>
      </c>
      <c r="D102" s="34">
        <v>45991</v>
      </c>
      <c r="E102" s="34">
        <v>45996</v>
      </c>
      <c r="F102" s="36">
        <v>0</v>
      </c>
      <c r="G102" s="14" t="s">
        <v>615</v>
      </c>
      <c r="H102" s="36">
        <f t="shared" si="7"/>
        <v>0</v>
      </c>
    </row>
    <row r="103" spans="1:8" ht="24.75" x14ac:dyDescent="0.25">
      <c r="A103" s="16" t="s">
        <v>111</v>
      </c>
      <c r="B103" s="26" t="s">
        <v>605</v>
      </c>
      <c r="C103" s="7" t="s">
        <v>152</v>
      </c>
      <c r="D103" s="34">
        <v>45855</v>
      </c>
      <c r="E103" s="34">
        <v>46003</v>
      </c>
      <c r="F103" s="36">
        <v>15965.13</v>
      </c>
      <c r="G103" s="14" t="s">
        <v>617</v>
      </c>
      <c r="H103" s="36">
        <f t="shared" si="7"/>
        <v>15965.13</v>
      </c>
    </row>
    <row r="104" spans="1:8" ht="24.75" x14ac:dyDescent="0.25">
      <c r="A104" s="16" t="s">
        <v>112</v>
      </c>
      <c r="B104" s="26" t="s">
        <v>605</v>
      </c>
      <c r="C104" s="7" t="s">
        <v>571</v>
      </c>
      <c r="D104" s="34">
        <v>45855</v>
      </c>
      <c r="E104" s="34">
        <v>46003</v>
      </c>
      <c r="F104" s="36">
        <v>15965.12</v>
      </c>
      <c r="G104" s="14" t="s">
        <v>618</v>
      </c>
      <c r="H104" s="36">
        <f t="shared" si="7"/>
        <v>15965.12</v>
      </c>
    </row>
    <row r="105" spans="1:8" ht="24.75" x14ac:dyDescent="0.25">
      <c r="A105" s="16" t="s">
        <v>113</v>
      </c>
      <c r="B105" s="26" t="s">
        <v>605</v>
      </c>
      <c r="C105" s="7" t="s">
        <v>572</v>
      </c>
      <c r="D105" s="34">
        <v>45855</v>
      </c>
      <c r="E105" s="34">
        <v>46003</v>
      </c>
      <c r="F105" s="36">
        <v>15965.12</v>
      </c>
      <c r="G105" s="14" t="s">
        <v>619</v>
      </c>
      <c r="H105" s="36">
        <f t="shared" si="7"/>
        <v>15965.12</v>
      </c>
    </row>
    <row r="106" spans="1:8" ht="24.75" x14ac:dyDescent="0.25">
      <c r="A106" s="16" t="s">
        <v>114</v>
      </c>
      <c r="B106" s="26" t="s">
        <v>605</v>
      </c>
      <c r="C106" s="7" t="s">
        <v>571</v>
      </c>
      <c r="D106" s="34">
        <v>45916</v>
      </c>
      <c r="E106" s="34">
        <v>46004</v>
      </c>
      <c r="F106" s="36">
        <v>0</v>
      </c>
      <c r="G106" s="14" t="s">
        <v>620</v>
      </c>
      <c r="H106" s="36">
        <f t="shared" si="7"/>
        <v>0</v>
      </c>
    </row>
    <row r="107" spans="1:8" ht="36.75" x14ac:dyDescent="0.25">
      <c r="A107" s="16" t="s">
        <v>115</v>
      </c>
      <c r="B107" s="26" t="s">
        <v>605</v>
      </c>
      <c r="C107" s="7" t="s">
        <v>572</v>
      </c>
      <c r="D107" s="34">
        <v>45916</v>
      </c>
      <c r="E107" s="34">
        <v>46005</v>
      </c>
      <c r="F107" s="36">
        <v>0</v>
      </c>
      <c r="G107" s="14" t="s">
        <v>621</v>
      </c>
      <c r="H107" s="36">
        <f t="shared" si="7"/>
        <v>0</v>
      </c>
    </row>
    <row r="108" spans="1:8" ht="24.75" x14ac:dyDescent="0.25">
      <c r="A108" s="16" t="s">
        <v>116</v>
      </c>
      <c r="B108" s="26" t="s">
        <v>605</v>
      </c>
      <c r="C108" s="7" t="s">
        <v>152</v>
      </c>
      <c r="D108" s="34">
        <v>45987</v>
      </c>
      <c r="E108" s="34">
        <v>46006</v>
      </c>
      <c r="F108" s="36">
        <v>16840.54</v>
      </c>
      <c r="G108" s="14" t="s">
        <v>622</v>
      </c>
      <c r="H108" s="36">
        <f t="shared" ref="H108:H113" si="8">F108</f>
        <v>16840.54</v>
      </c>
    </row>
    <row r="109" spans="1:8" ht="24.75" x14ac:dyDescent="0.25">
      <c r="A109" s="16" t="s">
        <v>117</v>
      </c>
      <c r="B109" s="26" t="s">
        <v>605</v>
      </c>
      <c r="C109" s="7" t="s">
        <v>571</v>
      </c>
      <c r="D109" s="34">
        <v>45987</v>
      </c>
      <c r="E109" s="34">
        <v>46007</v>
      </c>
      <c r="F109" s="36">
        <v>16840.54</v>
      </c>
      <c r="G109" s="14" t="s">
        <v>623</v>
      </c>
      <c r="H109" s="36">
        <f t="shared" si="8"/>
        <v>16840.54</v>
      </c>
    </row>
    <row r="110" spans="1:8" ht="36.75" x14ac:dyDescent="0.25">
      <c r="A110" s="16" t="s">
        <v>118</v>
      </c>
      <c r="B110" s="38" t="s">
        <v>605</v>
      </c>
      <c r="C110" s="7" t="s">
        <v>572</v>
      </c>
      <c r="D110" s="34">
        <v>45987</v>
      </c>
      <c r="E110" s="34">
        <v>46008</v>
      </c>
      <c r="F110" s="36">
        <v>16840.54</v>
      </c>
      <c r="G110" s="14" t="s">
        <v>624</v>
      </c>
      <c r="H110" s="36">
        <f t="shared" si="8"/>
        <v>16840.54</v>
      </c>
    </row>
    <row r="111" spans="1:8" x14ac:dyDescent="0.25">
      <c r="A111" s="16" t="s">
        <v>119</v>
      </c>
      <c r="B111" s="26" t="s">
        <v>606</v>
      </c>
      <c r="C111" s="7" t="s">
        <v>641</v>
      </c>
      <c r="D111" s="34">
        <v>46014</v>
      </c>
      <c r="E111" s="34">
        <v>46021</v>
      </c>
      <c r="F111" s="36">
        <v>25600.080000000002</v>
      </c>
      <c r="G111" s="14">
        <v>575349</v>
      </c>
      <c r="H111" s="36">
        <f t="shared" si="8"/>
        <v>25600.080000000002</v>
      </c>
    </row>
    <row r="112" spans="1:8" x14ac:dyDescent="0.25">
      <c r="A112" s="16" t="s">
        <v>120</v>
      </c>
      <c r="B112" s="26" t="s">
        <v>606</v>
      </c>
      <c r="C112" s="7" t="s">
        <v>426</v>
      </c>
      <c r="D112" s="34">
        <v>46013</v>
      </c>
      <c r="E112" s="34">
        <v>46020</v>
      </c>
      <c r="F112" s="36">
        <v>24264.98</v>
      </c>
      <c r="G112" s="14">
        <v>2504007949</v>
      </c>
      <c r="H112" s="36">
        <f t="shared" si="8"/>
        <v>24264.98</v>
      </c>
    </row>
    <row r="113" spans="1:8" ht="24.75" x14ac:dyDescent="0.25">
      <c r="A113" s="16" t="s">
        <v>121</v>
      </c>
      <c r="B113" s="26" t="s">
        <v>605</v>
      </c>
      <c r="C113" s="7" t="s">
        <v>642</v>
      </c>
      <c r="D113" s="34">
        <v>46008</v>
      </c>
      <c r="E113" s="34">
        <v>46020</v>
      </c>
      <c r="F113" s="36">
        <v>0</v>
      </c>
      <c r="G113" s="14" t="s">
        <v>643</v>
      </c>
      <c r="H113" s="36">
        <f t="shared" si="8"/>
        <v>0</v>
      </c>
    </row>
    <row r="114" spans="1:8" x14ac:dyDescent="0.25">
      <c r="A114" s="2"/>
      <c r="B114" s="53"/>
      <c r="C114" s="44"/>
      <c r="D114" s="96"/>
      <c r="E114" s="96"/>
      <c r="F114" s="97"/>
      <c r="G114" s="47"/>
      <c r="H114" s="97"/>
    </row>
    <row r="115" spans="1:8" x14ac:dyDescent="0.25">
      <c r="F115" s="134" t="s">
        <v>893</v>
      </c>
      <c r="G115" s="134"/>
    </row>
    <row r="116" spans="1:8" ht="15" customHeight="1" x14ac:dyDescent="0.25">
      <c r="F116" s="134"/>
      <c r="G116" s="134"/>
      <c r="H116" s="121">
        <f>SUM(H8:H115)</f>
        <v>7095920.1500000013</v>
      </c>
    </row>
    <row r="117" spans="1:8" x14ac:dyDescent="0.25">
      <c r="H117" s="3"/>
    </row>
    <row r="118" spans="1:8" x14ac:dyDescent="0.25">
      <c r="H118" s="3"/>
    </row>
    <row r="119" spans="1:8" x14ac:dyDescent="0.25">
      <c r="H119" s="3"/>
    </row>
  </sheetData>
  <autoFilter ref="A7:H113" xr:uid="{88E8ED4A-D877-4992-BDAF-53F335F2C5EA}"/>
  <mergeCells count="11">
    <mergeCell ref="F115:G116"/>
    <mergeCell ref="I8:P8"/>
    <mergeCell ref="I43:P43"/>
    <mergeCell ref="I51:P51"/>
    <mergeCell ref="I57:P57"/>
    <mergeCell ref="I58:P58"/>
    <mergeCell ref="I18:P18"/>
    <mergeCell ref="I33:P33"/>
    <mergeCell ref="I39:P39"/>
    <mergeCell ref="I41:P41"/>
    <mergeCell ref="I42:P42"/>
  </mergeCells>
  <phoneticPr fontId="2" type="noConversion"/>
  <pageMargins left="0.7" right="0.7" top="0.75" bottom="0.75" header="0.3" footer="0.3"/>
  <pageSetup paperSize="9" scale="38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FB377-7D3F-4D13-8FF2-A44B97871517}">
  <sheetPr>
    <tabColor theme="9" tint="-0.249977111117893"/>
    <pageSetUpPr fitToPage="1"/>
  </sheetPr>
  <dimension ref="A1:L17"/>
  <sheetViews>
    <sheetView workbookViewId="0">
      <selection activeCell="G20" sqref="G20"/>
    </sheetView>
  </sheetViews>
  <sheetFormatPr defaultColWidth="11.5703125" defaultRowHeight="12" x14ac:dyDescent="0.2"/>
  <cols>
    <col min="1" max="1" width="11.5703125" style="78"/>
    <col min="2" max="2" width="11.5703125" style="79"/>
    <col min="3" max="4" width="11.5703125" style="78"/>
    <col min="5" max="5" width="23.42578125" style="78" customWidth="1"/>
    <col min="6" max="6" width="18.140625" style="78" customWidth="1"/>
    <col min="7" max="7" width="37.28515625" style="80" customWidth="1"/>
    <col min="8" max="8" width="14.7109375" style="78" customWidth="1"/>
    <col min="9" max="16384" width="11.5703125" style="78"/>
  </cols>
  <sheetData>
    <row r="1" spans="1:12" customFormat="1" ht="15" x14ac:dyDescent="0.25">
      <c r="B1" s="54" t="s">
        <v>807</v>
      </c>
    </row>
    <row r="2" spans="1:12" customFormat="1" ht="15" x14ac:dyDescent="0.25">
      <c r="B2" s="54" t="s">
        <v>808</v>
      </c>
    </row>
    <row r="3" spans="1:12" customFormat="1" ht="15" x14ac:dyDescent="0.25">
      <c r="B3" s="54" t="s">
        <v>809</v>
      </c>
    </row>
    <row r="4" spans="1:12" customFormat="1" ht="15" x14ac:dyDescent="0.25"/>
    <row r="5" spans="1:12" customFormat="1" ht="15" x14ac:dyDescent="0.25">
      <c r="B5" s="1" t="s">
        <v>897</v>
      </c>
    </row>
    <row r="7" spans="1:12" s="82" customFormat="1" ht="60" customHeight="1" x14ac:dyDescent="0.25">
      <c r="A7" s="124" t="s">
        <v>876</v>
      </c>
      <c r="B7" s="124" t="s">
        <v>877</v>
      </c>
      <c r="C7" s="124" t="s">
        <v>3</v>
      </c>
      <c r="D7" s="125" t="s">
        <v>878</v>
      </c>
      <c r="E7" s="125" t="s">
        <v>879</v>
      </c>
      <c r="F7" s="124" t="s">
        <v>880</v>
      </c>
      <c r="G7" s="126" t="s">
        <v>881</v>
      </c>
      <c r="H7" s="127" t="s">
        <v>138</v>
      </c>
    </row>
    <row r="8" spans="1:12" ht="24" x14ac:dyDescent="0.2">
      <c r="A8" s="83" t="s">
        <v>7</v>
      </c>
      <c r="B8" s="83">
        <v>804500396</v>
      </c>
      <c r="C8" s="84">
        <v>45348</v>
      </c>
      <c r="D8" s="85">
        <v>11304.62</v>
      </c>
      <c r="E8" s="86" t="s">
        <v>545</v>
      </c>
      <c r="F8" s="86" t="s">
        <v>882</v>
      </c>
      <c r="G8" s="87" t="s">
        <v>883</v>
      </c>
      <c r="H8" s="85">
        <f>D8</f>
        <v>11304.62</v>
      </c>
    </row>
    <row r="9" spans="1:12" ht="36" x14ac:dyDescent="0.2">
      <c r="A9" s="83" t="s">
        <v>8</v>
      </c>
      <c r="B9" s="89">
        <v>130004500</v>
      </c>
      <c r="C9" s="90">
        <v>45512</v>
      </c>
      <c r="D9" s="91">
        <v>10043.09</v>
      </c>
      <c r="E9" s="88" t="s">
        <v>884</v>
      </c>
      <c r="F9" s="88" t="s">
        <v>882</v>
      </c>
      <c r="G9" s="92" t="s">
        <v>885</v>
      </c>
      <c r="H9" s="85">
        <f>D9</f>
        <v>10043.09</v>
      </c>
    </row>
    <row r="10" spans="1:12" ht="36" x14ac:dyDescent="0.2">
      <c r="A10" s="83" t="s">
        <v>9</v>
      </c>
      <c r="B10" s="89">
        <v>70001056</v>
      </c>
      <c r="C10" s="90">
        <v>45506</v>
      </c>
      <c r="D10" s="91">
        <v>2685.69</v>
      </c>
      <c r="E10" s="88" t="s">
        <v>884</v>
      </c>
      <c r="F10" s="88" t="s">
        <v>882</v>
      </c>
      <c r="G10" s="92" t="s">
        <v>885</v>
      </c>
      <c r="H10" s="85">
        <f>D10</f>
        <v>2685.69</v>
      </c>
    </row>
    <row r="11" spans="1:12" ht="36" x14ac:dyDescent="0.2">
      <c r="A11" s="83" t="s">
        <v>10</v>
      </c>
      <c r="B11" s="89">
        <v>130004826</v>
      </c>
      <c r="C11" s="90">
        <v>45841</v>
      </c>
      <c r="D11" s="91">
        <v>23706.69</v>
      </c>
      <c r="E11" s="88" t="s">
        <v>884</v>
      </c>
      <c r="F11" s="88" t="s">
        <v>882</v>
      </c>
      <c r="G11" s="92" t="s">
        <v>885</v>
      </c>
      <c r="H11" s="85">
        <f>D11</f>
        <v>23706.69</v>
      </c>
      <c r="K11" s="134"/>
      <c r="L11" s="134"/>
    </row>
    <row r="12" spans="1:12" x14ac:dyDescent="0.2">
      <c r="K12" s="134"/>
      <c r="L12" s="134"/>
    </row>
    <row r="13" spans="1:12" ht="15" x14ac:dyDescent="0.25">
      <c r="D13" s="81"/>
      <c r="F13" s="134" t="s">
        <v>900</v>
      </c>
      <c r="G13" s="134"/>
      <c r="H13" s="3"/>
    </row>
    <row r="14" spans="1:12" ht="15" customHeight="1" x14ac:dyDescent="0.25">
      <c r="E14"/>
      <c r="F14" s="134"/>
      <c r="G14" s="134"/>
      <c r="H14" s="122">
        <f>SUM(H8:H13)</f>
        <v>47740.09</v>
      </c>
    </row>
    <row r="15" spans="1:12" ht="15" x14ac:dyDescent="0.25">
      <c r="E15"/>
      <c r="F15"/>
      <c r="G15"/>
      <c r="H15"/>
    </row>
    <row r="16" spans="1:12" ht="15" x14ac:dyDescent="0.25">
      <c r="G16"/>
      <c r="H16" s="3"/>
    </row>
    <row r="17" spans="7:7" ht="15" x14ac:dyDescent="0.25">
      <c r="G17"/>
    </row>
  </sheetData>
  <mergeCells count="2">
    <mergeCell ref="K11:L12"/>
    <mergeCell ref="F13:G14"/>
  </mergeCells>
  <phoneticPr fontId="2" type="noConversion"/>
  <pageMargins left="0.7" right="0.7" top="0.75" bottom="0.75" header="0.3" footer="0.3"/>
  <pageSetup paperSize="9" scale="4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21DED-0A4F-48AB-A646-1B03CB2F3ACB}">
  <sheetPr>
    <tabColor theme="9" tint="-0.249977111117893"/>
    <pageSetUpPr fitToPage="1"/>
  </sheetPr>
  <dimension ref="A1:H59"/>
  <sheetViews>
    <sheetView tabSelected="1" workbookViewId="0">
      <selection activeCell="F46" sqref="F46"/>
    </sheetView>
  </sheetViews>
  <sheetFormatPr defaultRowHeight="15" x14ac:dyDescent="0.25"/>
  <cols>
    <col min="2" max="2" width="16.140625" bestFit="1" customWidth="1"/>
    <col min="3" max="3" width="13.85546875" bestFit="1" customWidth="1"/>
    <col min="4" max="4" width="12.7109375" bestFit="1" customWidth="1"/>
    <col min="5" max="5" width="15.7109375" style="55" bestFit="1" customWidth="1"/>
    <col min="6" max="6" width="12.7109375" bestFit="1" customWidth="1"/>
    <col min="7" max="7" width="109.5703125" style="55" bestFit="1" customWidth="1"/>
    <col min="8" max="8" width="15.42578125" customWidth="1"/>
  </cols>
  <sheetData>
    <row r="1" spans="1:8" x14ac:dyDescent="0.25">
      <c r="A1" s="54" t="s">
        <v>807</v>
      </c>
      <c r="E1"/>
      <c r="G1"/>
    </row>
    <row r="2" spans="1:8" x14ac:dyDescent="0.25">
      <c r="A2" s="54" t="s">
        <v>808</v>
      </c>
      <c r="E2"/>
      <c r="G2"/>
    </row>
    <row r="3" spans="1:8" x14ac:dyDescent="0.25">
      <c r="A3" s="54" t="s">
        <v>809</v>
      </c>
      <c r="E3"/>
      <c r="G3"/>
    </row>
    <row r="4" spans="1:8" x14ac:dyDescent="0.25">
      <c r="E4"/>
      <c r="G4"/>
    </row>
    <row r="5" spans="1:8" x14ac:dyDescent="0.25">
      <c r="A5" s="1" t="s">
        <v>898</v>
      </c>
      <c r="E5"/>
      <c r="G5"/>
    </row>
    <row r="6" spans="1:8" x14ac:dyDescent="0.25">
      <c r="D6" s="2"/>
      <c r="F6" s="3"/>
      <c r="G6" s="56"/>
      <c r="H6" s="3"/>
    </row>
    <row r="7" spans="1:8" ht="30" x14ac:dyDescent="0.25">
      <c r="A7" s="128" t="s">
        <v>810</v>
      </c>
      <c r="B7" s="127" t="s">
        <v>6</v>
      </c>
      <c r="C7" s="129" t="s">
        <v>811</v>
      </c>
      <c r="D7" s="129" t="s">
        <v>2</v>
      </c>
      <c r="E7" s="130" t="s">
        <v>3</v>
      </c>
      <c r="F7" s="131" t="s">
        <v>5</v>
      </c>
      <c r="G7" s="132" t="s">
        <v>812</v>
      </c>
      <c r="H7" s="127" t="s">
        <v>138</v>
      </c>
    </row>
    <row r="8" spans="1:8" s="53" customFormat="1" x14ac:dyDescent="0.25">
      <c r="A8" s="133" t="s">
        <v>7</v>
      </c>
      <c r="B8" s="57" t="s">
        <v>813</v>
      </c>
      <c r="C8" s="58" t="s">
        <v>814</v>
      </c>
      <c r="D8" s="57" t="s">
        <v>815</v>
      </c>
      <c r="E8" s="59">
        <v>41991</v>
      </c>
      <c r="F8" s="60">
        <v>380923.56</v>
      </c>
      <c r="G8" s="58" t="s">
        <v>816</v>
      </c>
      <c r="H8" s="61">
        <f>F8</f>
        <v>380923.56</v>
      </c>
    </row>
    <row r="9" spans="1:8" s="53" customFormat="1" x14ac:dyDescent="0.25">
      <c r="A9" s="133" t="s">
        <v>8</v>
      </c>
      <c r="B9" s="57" t="s">
        <v>813</v>
      </c>
      <c r="C9" s="58" t="s">
        <v>818</v>
      </c>
      <c r="D9" s="57" t="s">
        <v>815</v>
      </c>
      <c r="E9" s="59">
        <v>41991</v>
      </c>
      <c r="F9" s="60">
        <f>160000/7.5345</f>
        <v>21235.649346340168</v>
      </c>
      <c r="G9" s="58" t="s">
        <v>819</v>
      </c>
      <c r="H9" s="61">
        <f t="shared" ref="H9:H46" si="0">F9</f>
        <v>21235.649346340168</v>
      </c>
    </row>
    <row r="10" spans="1:8" s="53" customFormat="1" x14ac:dyDescent="0.25">
      <c r="A10" s="133" t="s">
        <v>9</v>
      </c>
      <c r="B10" s="57" t="s">
        <v>813</v>
      </c>
      <c r="C10" s="58" t="s">
        <v>820</v>
      </c>
      <c r="D10" s="57" t="s">
        <v>815</v>
      </c>
      <c r="E10" s="59">
        <v>41941</v>
      </c>
      <c r="F10" s="60">
        <f>10000/7.5345</f>
        <v>1327.2280841462605</v>
      </c>
      <c r="G10" s="58" t="s">
        <v>821</v>
      </c>
      <c r="H10" s="61">
        <f t="shared" si="0"/>
        <v>1327.2280841462605</v>
      </c>
    </row>
    <row r="11" spans="1:8" s="53" customFormat="1" x14ac:dyDescent="0.25">
      <c r="A11" s="133" t="s">
        <v>10</v>
      </c>
      <c r="B11" s="57" t="s">
        <v>813</v>
      </c>
      <c r="C11" s="58" t="s">
        <v>822</v>
      </c>
      <c r="D11" s="57" t="s">
        <v>815</v>
      </c>
      <c r="E11" s="59">
        <v>41941</v>
      </c>
      <c r="F11" s="60">
        <v>504636.86</v>
      </c>
      <c r="G11" s="58" t="s">
        <v>823</v>
      </c>
      <c r="H11" s="61">
        <f t="shared" si="0"/>
        <v>504636.86</v>
      </c>
    </row>
    <row r="12" spans="1:8" s="53" customFormat="1" x14ac:dyDescent="0.25">
      <c r="A12" s="133" t="s">
        <v>11</v>
      </c>
      <c r="B12" s="57" t="s">
        <v>813</v>
      </c>
      <c r="C12" s="58" t="s">
        <v>824</v>
      </c>
      <c r="D12" s="57" t="s">
        <v>815</v>
      </c>
      <c r="E12" s="59">
        <v>42243</v>
      </c>
      <c r="F12" s="60">
        <v>6613838.8499999996</v>
      </c>
      <c r="G12" s="58" t="s">
        <v>825</v>
      </c>
      <c r="H12" s="61">
        <f t="shared" si="0"/>
        <v>6613838.8499999996</v>
      </c>
    </row>
    <row r="13" spans="1:8" s="53" customFormat="1" x14ac:dyDescent="0.25">
      <c r="A13" s="133" t="s">
        <v>12</v>
      </c>
      <c r="B13" s="57" t="s">
        <v>813</v>
      </c>
      <c r="C13" s="62" t="s">
        <v>826</v>
      </c>
      <c r="D13" s="57" t="s">
        <v>815</v>
      </c>
      <c r="E13" s="59">
        <v>42279</v>
      </c>
      <c r="F13" s="63">
        <v>6636.14</v>
      </c>
      <c r="G13" s="57"/>
      <c r="H13" s="61">
        <f t="shared" si="0"/>
        <v>6636.14</v>
      </c>
    </row>
    <row r="14" spans="1:8" s="53" customFormat="1" x14ac:dyDescent="0.25">
      <c r="A14" s="133" t="s">
        <v>13</v>
      </c>
      <c r="B14" s="57" t="s">
        <v>813</v>
      </c>
      <c r="C14" s="62" t="s">
        <v>827</v>
      </c>
      <c r="D14" s="57" t="s">
        <v>815</v>
      </c>
      <c r="E14" s="59">
        <v>42279</v>
      </c>
      <c r="F14" s="63">
        <v>1327.23</v>
      </c>
      <c r="G14" s="57"/>
      <c r="H14" s="61">
        <f t="shared" si="0"/>
        <v>1327.23</v>
      </c>
    </row>
    <row r="15" spans="1:8" s="53" customFormat="1" x14ac:dyDescent="0.25">
      <c r="A15" s="133" t="s">
        <v>14</v>
      </c>
      <c r="B15" s="57" t="s">
        <v>813</v>
      </c>
      <c r="C15" s="62" t="s">
        <v>828</v>
      </c>
      <c r="D15" s="57" t="s">
        <v>815</v>
      </c>
      <c r="E15" s="59">
        <v>42356</v>
      </c>
      <c r="F15" s="63">
        <v>13272.28</v>
      </c>
      <c r="G15" s="57"/>
      <c r="H15" s="61">
        <f t="shared" si="0"/>
        <v>13272.28</v>
      </c>
    </row>
    <row r="16" spans="1:8" s="53" customFormat="1" x14ac:dyDescent="0.25">
      <c r="A16" s="133" t="s">
        <v>15</v>
      </c>
      <c r="B16" s="57" t="s">
        <v>813</v>
      </c>
      <c r="C16" s="62" t="s">
        <v>829</v>
      </c>
      <c r="D16" s="57" t="s">
        <v>815</v>
      </c>
      <c r="E16" s="59">
        <v>42445</v>
      </c>
      <c r="F16" s="63">
        <v>1327.23</v>
      </c>
      <c r="G16" s="57" t="s">
        <v>817</v>
      </c>
      <c r="H16" s="61">
        <f t="shared" si="0"/>
        <v>1327.23</v>
      </c>
    </row>
    <row r="17" spans="1:8" s="53" customFormat="1" x14ac:dyDescent="0.25">
      <c r="A17" s="133" t="s">
        <v>16</v>
      </c>
      <c r="B17" s="57" t="s">
        <v>813</v>
      </c>
      <c r="C17" s="62" t="s">
        <v>830</v>
      </c>
      <c r="D17" s="57" t="s">
        <v>815</v>
      </c>
      <c r="E17" s="59">
        <v>42696</v>
      </c>
      <c r="F17" s="63">
        <v>1327.23</v>
      </c>
      <c r="G17" s="57" t="s">
        <v>817</v>
      </c>
      <c r="H17" s="61">
        <f t="shared" si="0"/>
        <v>1327.23</v>
      </c>
    </row>
    <row r="18" spans="1:8" s="53" customFormat="1" x14ac:dyDescent="0.25">
      <c r="A18" s="133" t="s">
        <v>17</v>
      </c>
      <c r="B18" s="57" t="s">
        <v>813</v>
      </c>
      <c r="C18" s="62" t="s">
        <v>831</v>
      </c>
      <c r="D18" s="57" t="s">
        <v>815</v>
      </c>
      <c r="E18" s="59">
        <v>42697</v>
      </c>
      <c r="F18" s="63">
        <v>1327.23</v>
      </c>
      <c r="G18" s="57" t="s">
        <v>817</v>
      </c>
      <c r="H18" s="61">
        <f t="shared" si="0"/>
        <v>1327.23</v>
      </c>
    </row>
    <row r="19" spans="1:8" s="53" customFormat="1" x14ac:dyDescent="0.25">
      <c r="A19" s="133" t="s">
        <v>18</v>
      </c>
      <c r="B19" s="57" t="s">
        <v>813</v>
      </c>
      <c r="C19" s="62" t="s">
        <v>832</v>
      </c>
      <c r="D19" s="57" t="s">
        <v>815</v>
      </c>
      <c r="E19" s="59">
        <v>42719</v>
      </c>
      <c r="F19" s="63">
        <v>6636.14</v>
      </c>
      <c r="G19" s="57" t="s">
        <v>817</v>
      </c>
      <c r="H19" s="61">
        <f t="shared" si="0"/>
        <v>6636.14</v>
      </c>
    </row>
    <row r="20" spans="1:8" s="53" customFormat="1" x14ac:dyDescent="0.25">
      <c r="A20" s="133" t="s">
        <v>19</v>
      </c>
      <c r="B20" s="57" t="s">
        <v>813</v>
      </c>
      <c r="C20" s="57" t="s">
        <v>833</v>
      </c>
      <c r="D20" s="57" t="s">
        <v>815</v>
      </c>
      <c r="E20" s="59">
        <v>42927</v>
      </c>
      <c r="F20" s="60">
        <f>8500000/7.5345</f>
        <v>1128143.8715243214</v>
      </c>
      <c r="G20" s="57" t="s">
        <v>834</v>
      </c>
      <c r="H20" s="61">
        <f t="shared" si="0"/>
        <v>1128143.8715243214</v>
      </c>
    </row>
    <row r="21" spans="1:8" s="53" customFormat="1" x14ac:dyDescent="0.25">
      <c r="A21" s="133" t="s">
        <v>20</v>
      </c>
      <c r="B21" s="57" t="s">
        <v>813</v>
      </c>
      <c r="C21" s="57" t="s">
        <v>835</v>
      </c>
      <c r="D21" s="57" t="s">
        <v>815</v>
      </c>
      <c r="E21" s="59">
        <v>42927</v>
      </c>
      <c r="F21" s="60">
        <f>8000000/7.5345</f>
        <v>1061782.4673170084</v>
      </c>
      <c r="G21" s="57" t="s">
        <v>836</v>
      </c>
      <c r="H21" s="61">
        <f t="shared" si="0"/>
        <v>1061782.4673170084</v>
      </c>
    </row>
    <row r="22" spans="1:8" s="53" customFormat="1" x14ac:dyDescent="0.25">
      <c r="A22" s="133" t="s">
        <v>21</v>
      </c>
      <c r="B22" s="57" t="s">
        <v>813</v>
      </c>
      <c r="C22" s="62" t="s">
        <v>837</v>
      </c>
      <c r="D22" s="57" t="s">
        <v>815</v>
      </c>
      <c r="E22" s="59">
        <v>43322</v>
      </c>
      <c r="F22" s="63">
        <f>1000000/7.5345</f>
        <v>132722.80841462605</v>
      </c>
      <c r="G22" s="57" t="s">
        <v>817</v>
      </c>
      <c r="H22" s="61">
        <f t="shared" si="0"/>
        <v>132722.80841462605</v>
      </c>
    </row>
    <row r="23" spans="1:8" s="53" customFormat="1" x14ac:dyDescent="0.25">
      <c r="A23" s="133" t="s">
        <v>22</v>
      </c>
      <c r="B23" s="57" t="s">
        <v>813</v>
      </c>
      <c r="C23" s="62" t="s">
        <v>838</v>
      </c>
      <c r="D23" s="57" t="s">
        <v>815</v>
      </c>
      <c r="E23" s="59">
        <v>43322</v>
      </c>
      <c r="F23" s="63">
        <f t="shared" ref="F23:F25" si="1">1000000/7.5345</f>
        <v>132722.80841462605</v>
      </c>
      <c r="G23" s="57" t="s">
        <v>817</v>
      </c>
      <c r="H23" s="61">
        <f t="shared" si="0"/>
        <v>132722.80841462605</v>
      </c>
    </row>
    <row r="24" spans="1:8" s="53" customFormat="1" x14ac:dyDescent="0.25">
      <c r="A24" s="133" t="s">
        <v>23</v>
      </c>
      <c r="B24" s="57" t="s">
        <v>813</v>
      </c>
      <c r="C24" s="62" t="s">
        <v>839</v>
      </c>
      <c r="D24" s="57" t="s">
        <v>815</v>
      </c>
      <c r="E24" s="59">
        <v>43322</v>
      </c>
      <c r="F24" s="63">
        <f t="shared" si="1"/>
        <v>132722.80841462605</v>
      </c>
      <c r="G24" s="57" t="s">
        <v>817</v>
      </c>
      <c r="H24" s="61">
        <f t="shared" si="0"/>
        <v>132722.80841462605</v>
      </c>
    </row>
    <row r="25" spans="1:8" s="53" customFormat="1" x14ac:dyDescent="0.25">
      <c r="A25" s="133" t="s">
        <v>24</v>
      </c>
      <c r="B25" s="57" t="s">
        <v>813</v>
      </c>
      <c r="C25" s="62" t="s">
        <v>840</v>
      </c>
      <c r="D25" s="57" t="s">
        <v>815</v>
      </c>
      <c r="E25" s="59">
        <v>43322</v>
      </c>
      <c r="F25" s="63">
        <f t="shared" si="1"/>
        <v>132722.80841462605</v>
      </c>
      <c r="G25" s="57" t="s">
        <v>817</v>
      </c>
      <c r="H25" s="61">
        <f t="shared" si="0"/>
        <v>132722.80841462605</v>
      </c>
    </row>
    <row r="26" spans="1:8" s="53" customFormat="1" x14ac:dyDescent="0.25">
      <c r="A26" s="133" t="s">
        <v>25</v>
      </c>
      <c r="B26" s="57" t="s">
        <v>813</v>
      </c>
      <c r="C26" s="62" t="s">
        <v>841</v>
      </c>
      <c r="D26" s="57" t="s">
        <v>815</v>
      </c>
      <c r="E26" s="59">
        <v>43322</v>
      </c>
      <c r="F26" s="63">
        <f>100000/7.5345</f>
        <v>13272.280841462605</v>
      </c>
      <c r="G26" s="57" t="s">
        <v>817</v>
      </c>
      <c r="H26" s="61">
        <f t="shared" si="0"/>
        <v>13272.280841462605</v>
      </c>
    </row>
    <row r="27" spans="1:8" s="53" customFormat="1" x14ac:dyDescent="0.25">
      <c r="A27" s="133" t="s">
        <v>26</v>
      </c>
      <c r="B27" s="57" t="s">
        <v>813</v>
      </c>
      <c r="C27" s="64" t="s">
        <v>842</v>
      </c>
      <c r="D27" s="57" t="s">
        <v>815</v>
      </c>
      <c r="E27" s="65">
        <v>45204</v>
      </c>
      <c r="F27" s="60">
        <v>75000</v>
      </c>
      <c r="G27" s="57" t="s">
        <v>843</v>
      </c>
      <c r="H27" s="61">
        <f t="shared" si="0"/>
        <v>75000</v>
      </c>
    </row>
    <row r="28" spans="1:8" s="53" customFormat="1" x14ac:dyDescent="0.25">
      <c r="A28" s="133" t="s">
        <v>27</v>
      </c>
      <c r="B28" s="57" t="s">
        <v>813</v>
      </c>
      <c r="C28" s="62" t="s">
        <v>844</v>
      </c>
      <c r="D28" s="57" t="s">
        <v>815</v>
      </c>
      <c r="E28" s="59">
        <v>45104</v>
      </c>
      <c r="F28" s="66">
        <v>20000</v>
      </c>
      <c r="G28" s="58" t="s">
        <v>845</v>
      </c>
      <c r="H28" s="61">
        <f t="shared" si="0"/>
        <v>20000</v>
      </c>
    </row>
    <row r="29" spans="1:8" s="53" customFormat="1" x14ac:dyDescent="0.25">
      <c r="A29" s="133" t="s">
        <v>28</v>
      </c>
      <c r="B29" s="57" t="s">
        <v>813</v>
      </c>
      <c r="C29" s="62" t="s">
        <v>846</v>
      </c>
      <c r="D29" s="57" t="s">
        <v>815</v>
      </c>
      <c r="E29" s="59">
        <v>45051</v>
      </c>
      <c r="F29" s="63">
        <f>2000/7.5345</f>
        <v>265.44561682925212</v>
      </c>
      <c r="G29" s="57" t="s">
        <v>847</v>
      </c>
      <c r="H29" s="61">
        <f t="shared" si="0"/>
        <v>265.44561682925212</v>
      </c>
    </row>
    <row r="30" spans="1:8" s="53" customFormat="1" x14ac:dyDescent="0.25">
      <c r="A30" s="133" t="s">
        <v>29</v>
      </c>
      <c r="B30" s="57" t="s">
        <v>813</v>
      </c>
      <c r="C30" s="62" t="s">
        <v>848</v>
      </c>
      <c r="D30" s="57" t="s">
        <v>815</v>
      </c>
      <c r="E30" s="59">
        <v>45051</v>
      </c>
      <c r="F30" s="63">
        <f>20000/7.5345</f>
        <v>2654.4561682925209</v>
      </c>
      <c r="G30" s="57" t="s">
        <v>847</v>
      </c>
      <c r="H30" s="61">
        <f t="shared" si="0"/>
        <v>2654.4561682925209</v>
      </c>
    </row>
    <row r="31" spans="1:8" s="67" customFormat="1" x14ac:dyDescent="0.25">
      <c r="A31" s="133" t="s">
        <v>30</v>
      </c>
      <c r="B31" s="57" t="s">
        <v>813</v>
      </c>
      <c r="C31" s="68" t="s">
        <v>849</v>
      </c>
      <c r="D31" s="57" t="s">
        <v>815</v>
      </c>
      <c r="E31" s="59">
        <v>45561</v>
      </c>
      <c r="F31" s="69">
        <v>150000</v>
      </c>
      <c r="G31" s="64" t="s">
        <v>817</v>
      </c>
      <c r="H31" s="61">
        <f t="shared" si="0"/>
        <v>150000</v>
      </c>
    </row>
    <row r="32" spans="1:8" s="67" customFormat="1" ht="16.5" customHeight="1" x14ac:dyDescent="0.25">
      <c r="A32" s="133" t="s">
        <v>31</v>
      </c>
      <c r="B32" s="57" t="s">
        <v>813</v>
      </c>
      <c r="C32" s="58" t="s">
        <v>850</v>
      </c>
      <c r="D32" s="57" t="s">
        <v>815</v>
      </c>
      <c r="E32" s="59">
        <v>45420</v>
      </c>
      <c r="F32" s="60">
        <v>75000</v>
      </c>
      <c r="G32" s="64" t="s">
        <v>817</v>
      </c>
      <c r="H32" s="61">
        <f t="shared" si="0"/>
        <v>75000</v>
      </c>
    </row>
    <row r="33" spans="1:8" s="67" customFormat="1" x14ac:dyDescent="0.25">
      <c r="A33" s="133" t="s">
        <v>32</v>
      </c>
      <c r="B33" s="57" t="s">
        <v>813</v>
      </c>
      <c r="C33" s="58" t="s">
        <v>851</v>
      </c>
      <c r="D33" s="57" t="s">
        <v>815</v>
      </c>
      <c r="E33" s="59">
        <v>45446</v>
      </c>
      <c r="F33" s="60">
        <v>20000</v>
      </c>
      <c r="G33" s="64" t="s">
        <v>852</v>
      </c>
      <c r="H33" s="61">
        <f t="shared" si="0"/>
        <v>20000</v>
      </c>
    </row>
    <row r="34" spans="1:8" s="67" customFormat="1" x14ac:dyDescent="0.25">
      <c r="A34" s="133" t="s">
        <v>33</v>
      </c>
      <c r="B34" s="57" t="s">
        <v>813</v>
      </c>
      <c r="C34" s="58" t="s">
        <v>853</v>
      </c>
      <c r="D34" s="57" t="s">
        <v>815</v>
      </c>
      <c r="E34" s="59">
        <v>45446</v>
      </c>
      <c r="F34" s="60">
        <v>20000</v>
      </c>
      <c r="G34" s="64" t="s">
        <v>852</v>
      </c>
      <c r="H34" s="61">
        <f t="shared" si="0"/>
        <v>20000</v>
      </c>
    </row>
    <row r="35" spans="1:8" s="67" customFormat="1" x14ac:dyDescent="0.25">
      <c r="A35" s="133" t="s">
        <v>34</v>
      </c>
      <c r="B35" s="57" t="s">
        <v>813</v>
      </c>
      <c r="C35" s="58" t="s">
        <v>854</v>
      </c>
      <c r="D35" s="57" t="s">
        <v>815</v>
      </c>
      <c r="E35" s="59">
        <v>45478</v>
      </c>
      <c r="F35" s="60">
        <v>1000</v>
      </c>
      <c r="G35" s="57" t="s">
        <v>855</v>
      </c>
      <c r="H35" s="61">
        <f t="shared" si="0"/>
        <v>1000</v>
      </c>
    </row>
    <row r="36" spans="1:8" s="67" customFormat="1" x14ac:dyDescent="0.25">
      <c r="A36" s="133" t="s">
        <v>35</v>
      </c>
      <c r="B36" s="57" t="s">
        <v>813</v>
      </c>
      <c r="C36" s="62" t="s">
        <v>856</v>
      </c>
      <c r="D36" s="57" t="s">
        <v>815</v>
      </c>
      <c r="E36" s="72">
        <v>45737</v>
      </c>
      <c r="F36" s="73">
        <v>75000</v>
      </c>
      <c r="G36" s="57" t="s">
        <v>857</v>
      </c>
      <c r="H36" s="61">
        <f t="shared" si="0"/>
        <v>75000</v>
      </c>
    </row>
    <row r="37" spans="1:8" s="67" customFormat="1" x14ac:dyDescent="0.25">
      <c r="A37" s="133" t="s">
        <v>36</v>
      </c>
      <c r="B37" s="57" t="s">
        <v>813</v>
      </c>
      <c r="C37" s="62" t="s">
        <v>858</v>
      </c>
      <c r="D37" s="57" t="s">
        <v>815</v>
      </c>
      <c r="E37" s="72">
        <v>45737</v>
      </c>
      <c r="F37" s="73">
        <v>150000</v>
      </c>
      <c r="G37" s="57" t="s">
        <v>857</v>
      </c>
      <c r="H37" s="61">
        <f t="shared" si="0"/>
        <v>150000</v>
      </c>
    </row>
    <row r="38" spans="1:8" s="67" customFormat="1" x14ac:dyDescent="0.25">
      <c r="A38" s="133" t="s">
        <v>37</v>
      </c>
      <c r="B38" s="57" t="s">
        <v>813</v>
      </c>
      <c r="C38" s="62" t="s">
        <v>859</v>
      </c>
      <c r="D38" s="57" t="s">
        <v>815</v>
      </c>
      <c r="E38" s="72">
        <v>45737</v>
      </c>
      <c r="F38" s="73">
        <v>150000</v>
      </c>
      <c r="G38" s="57" t="s">
        <v>857</v>
      </c>
      <c r="H38" s="61">
        <f t="shared" si="0"/>
        <v>150000</v>
      </c>
    </row>
    <row r="39" spans="1:8" s="67" customFormat="1" x14ac:dyDescent="0.25">
      <c r="A39" s="133" t="s">
        <v>38</v>
      </c>
      <c r="B39" s="57" t="s">
        <v>813</v>
      </c>
      <c r="C39" s="62" t="s">
        <v>860</v>
      </c>
      <c r="D39" s="57" t="s">
        <v>815</v>
      </c>
      <c r="E39" s="72">
        <v>45770</v>
      </c>
      <c r="F39" s="73">
        <v>10000</v>
      </c>
      <c r="G39" s="57" t="s">
        <v>861</v>
      </c>
      <c r="H39" s="61">
        <f t="shared" si="0"/>
        <v>10000</v>
      </c>
    </row>
    <row r="40" spans="1:8" s="67" customFormat="1" x14ac:dyDescent="0.25">
      <c r="A40" s="133" t="s">
        <v>39</v>
      </c>
      <c r="B40" s="57" t="s">
        <v>813</v>
      </c>
      <c r="C40" s="62" t="s">
        <v>862</v>
      </c>
      <c r="D40" s="57" t="s">
        <v>815</v>
      </c>
      <c r="E40" s="72">
        <v>45770</v>
      </c>
      <c r="F40" s="73">
        <v>20000</v>
      </c>
      <c r="G40" s="57" t="s">
        <v>861</v>
      </c>
      <c r="H40" s="61">
        <f t="shared" si="0"/>
        <v>20000</v>
      </c>
    </row>
    <row r="41" spans="1:8" s="67" customFormat="1" x14ac:dyDescent="0.25">
      <c r="A41" s="133" t="s">
        <v>40</v>
      </c>
      <c r="B41" s="57" t="s">
        <v>813</v>
      </c>
      <c r="C41" s="62" t="s">
        <v>863</v>
      </c>
      <c r="D41" s="57" t="s">
        <v>815</v>
      </c>
      <c r="E41" s="72">
        <v>45771</v>
      </c>
      <c r="F41" s="73">
        <v>75000</v>
      </c>
      <c r="G41" s="57" t="s">
        <v>864</v>
      </c>
      <c r="H41" s="61">
        <f t="shared" si="0"/>
        <v>75000</v>
      </c>
    </row>
    <row r="42" spans="1:8" s="67" customFormat="1" x14ac:dyDescent="0.25">
      <c r="A42" s="133" t="s">
        <v>41</v>
      </c>
      <c r="B42" s="57" t="s">
        <v>813</v>
      </c>
      <c r="C42" s="62" t="s">
        <v>865</v>
      </c>
      <c r="D42" s="57" t="s">
        <v>815</v>
      </c>
      <c r="E42" s="72">
        <v>45965</v>
      </c>
      <c r="F42" s="73">
        <v>150000</v>
      </c>
      <c r="G42" s="57" t="s">
        <v>866</v>
      </c>
      <c r="H42" s="61">
        <f t="shared" si="0"/>
        <v>150000</v>
      </c>
    </row>
    <row r="43" spans="1:8" s="67" customFormat="1" x14ac:dyDescent="0.25">
      <c r="A43" s="133" t="s">
        <v>42</v>
      </c>
      <c r="B43" s="57" t="s">
        <v>813</v>
      </c>
      <c r="C43" s="62" t="s">
        <v>867</v>
      </c>
      <c r="D43" s="57" t="s">
        <v>815</v>
      </c>
      <c r="E43" s="72">
        <v>45965</v>
      </c>
      <c r="F43" s="73">
        <v>150000</v>
      </c>
      <c r="G43" s="57" t="s">
        <v>866</v>
      </c>
      <c r="H43" s="61">
        <f t="shared" si="0"/>
        <v>150000</v>
      </c>
    </row>
    <row r="44" spans="1:8" s="67" customFormat="1" x14ac:dyDescent="0.25">
      <c r="A44" s="133" t="s">
        <v>43</v>
      </c>
      <c r="B44" s="57" t="s">
        <v>813</v>
      </c>
      <c r="C44" s="62" t="s">
        <v>868</v>
      </c>
      <c r="D44" s="57" t="s">
        <v>815</v>
      </c>
      <c r="E44" s="72">
        <v>45965</v>
      </c>
      <c r="F44" s="73">
        <v>150000</v>
      </c>
      <c r="G44" s="57" t="s">
        <v>866</v>
      </c>
      <c r="H44" s="61">
        <f t="shared" si="0"/>
        <v>150000</v>
      </c>
    </row>
    <row r="45" spans="1:8" s="67" customFormat="1" x14ac:dyDescent="0.25">
      <c r="A45" s="133" t="s">
        <v>44</v>
      </c>
      <c r="B45" s="57" t="s">
        <v>869</v>
      </c>
      <c r="C45" s="57" t="s">
        <v>870</v>
      </c>
      <c r="D45" s="57" t="s">
        <v>815</v>
      </c>
      <c r="E45" s="70">
        <v>46009</v>
      </c>
      <c r="F45" s="71">
        <v>825832.8</v>
      </c>
      <c r="G45" s="57" t="s">
        <v>871</v>
      </c>
      <c r="H45" s="61">
        <f t="shared" si="0"/>
        <v>825832.8</v>
      </c>
    </row>
    <row r="46" spans="1:8" s="67" customFormat="1" x14ac:dyDescent="0.25">
      <c r="A46" s="133" t="s">
        <v>45</v>
      </c>
      <c r="B46" s="57" t="s">
        <v>869</v>
      </c>
      <c r="C46" s="57" t="s">
        <v>872</v>
      </c>
      <c r="D46" s="57" t="s">
        <v>815</v>
      </c>
      <c r="E46" s="70">
        <v>46021</v>
      </c>
      <c r="F46" s="71">
        <v>12000000</v>
      </c>
      <c r="G46" s="57" t="s">
        <v>873</v>
      </c>
      <c r="H46" s="61">
        <f t="shared" si="0"/>
        <v>12000000</v>
      </c>
    </row>
    <row r="47" spans="1:8" x14ac:dyDescent="0.25">
      <c r="D47" s="3"/>
      <c r="E47" s="76"/>
      <c r="F47" s="74"/>
      <c r="G47"/>
    </row>
    <row r="48" spans="1:8" x14ac:dyDescent="0.25">
      <c r="D48" s="3"/>
      <c r="E48" s="76"/>
      <c r="F48" s="139" t="s">
        <v>899</v>
      </c>
      <c r="G48" s="139"/>
      <c r="H48" s="3"/>
    </row>
    <row r="49" spans="4:8" x14ac:dyDescent="0.25">
      <c r="D49" s="3"/>
      <c r="E49" s="76"/>
      <c r="F49" s="139"/>
      <c r="G49" s="139"/>
      <c r="H49" s="122">
        <f>SUM(H8:H46)</f>
        <v>24407658.182556912</v>
      </c>
    </row>
    <row r="50" spans="4:8" x14ac:dyDescent="0.25">
      <c r="E50" s="76"/>
      <c r="F50" s="74"/>
      <c r="G50"/>
    </row>
    <row r="51" spans="4:8" x14ac:dyDescent="0.25">
      <c r="D51" s="3"/>
      <c r="E51" s="56"/>
    </row>
    <row r="52" spans="4:8" x14ac:dyDescent="0.25">
      <c r="D52" s="3"/>
    </row>
    <row r="55" spans="4:8" x14ac:dyDescent="0.25">
      <c r="F55" s="3"/>
    </row>
    <row r="57" spans="4:8" x14ac:dyDescent="0.25">
      <c r="F57" s="3"/>
    </row>
    <row r="59" spans="4:8" x14ac:dyDescent="0.25">
      <c r="F59" s="3"/>
    </row>
  </sheetData>
  <mergeCells count="1">
    <mergeCell ref="F48:G49"/>
  </mergeCells>
  <phoneticPr fontId="2" type="noConversion"/>
  <pageMargins left="0.7" right="0.7" top="0.75" bottom="0.75" header="0.3" footer="0.3"/>
  <pageSetup paperSize="9" scale="27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8764C-52C8-486C-94A8-253019FE6B17}">
  <sheetPr>
    <pageSetUpPr fitToPage="1"/>
  </sheetPr>
  <dimension ref="A2:L6"/>
  <sheetViews>
    <sheetView workbookViewId="0">
      <selection activeCell="L7" sqref="L7"/>
    </sheetView>
  </sheetViews>
  <sheetFormatPr defaultRowHeight="15" x14ac:dyDescent="0.25"/>
  <cols>
    <col min="1" max="1" width="59.85546875" bestFit="1" customWidth="1"/>
    <col min="2" max="2" width="25.5703125" customWidth="1"/>
    <col min="3" max="3" width="12" customWidth="1"/>
    <col min="4" max="4" width="19.140625" customWidth="1"/>
    <col min="5" max="5" width="10.140625" bestFit="1" customWidth="1"/>
    <col min="6" max="6" width="15" customWidth="1"/>
    <col min="7" max="7" width="11.7109375" bestFit="1" customWidth="1"/>
    <col min="8" max="8" width="16.140625" bestFit="1" customWidth="1"/>
    <col min="9" max="9" width="9.140625" bestFit="1" customWidth="1"/>
    <col min="10" max="10" width="17.42578125" customWidth="1"/>
    <col min="11" max="11" width="12.7109375" bestFit="1" customWidth="1"/>
    <col min="12" max="12" width="15" customWidth="1"/>
  </cols>
  <sheetData>
    <row r="2" spans="1:12" x14ac:dyDescent="0.25">
      <c r="B2" s="95" t="s">
        <v>889</v>
      </c>
      <c r="C2" s="98"/>
      <c r="D2" s="95" t="s">
        <v>887</v>
      </c>
      <c r="E2" s="98"/>
      <c r="F2" s="95" t="s">
        <v>806</v>
      </c>
      <c r="G2" s="98"/>
      <c r="H2" s="95" t="s">
        <v>875</v>
      </c>
      <c r="I2" s="98"/>
      <c r="J2" s="95" t="s">
        <v>874</v>
      </c>
      <c r="K2" s="98"/>
    </row>
    <row r="3" spans="1:12" x14ac:dyDescent="0.25">
      <c r="A3" s="30" t="s">
        <v>139</v>
      </c>
      <c r="B3" s="17">
        <f>'Primljene bjanko zadužnice'!H303</f>
        <v>4492400.2915694397</v>
      </c>
      <c r="C3" s="6"/>
      <c r="D3" s="17">
        <f>Zadužnice!H16</f>
        <v>512591.95</v>
      </c>
      <c r="E3" s="6"/>
      <c r="F3" s="17">
        <f>Garancije!H116</f>
        <v>7095920.1500000013</v>
      </c>
      <c r="G3" s="6"/>
      <c r="H3" s="17">
        <f>'Police osiguranja'!H14</f>
        <v>47740.09</v>
      </c>
      <c r="I3" s="6"/>
      <c r="J3" s="17">
        <f>'Izdane zadužnice'!H49</f>
        <v>24407658.182556912</v>
      </c>
      <c r="K3" s="3"/>
      <c r="L3" s="3">
        <f t="shared" ref="L3" si="0">B3+D3+F3+H3+J3</f>
        <v>36556310.664126351</v>
      </c>
    </row>
    <row r="5" spans="1:12" x14ac:dyDescent="0.25">
      <c r="A5" t="s">
        <v>888</v>
      </c>
      <c r="L5" s="3"/>
    </row>
    <row r="6" spans="1:12" x14ac:dyDescent="0.25">
      <c r="L6" s="3"/>
    </row>
  </sheetData>
  <pageMargins left="0.7" right="0.7" top="0.75" bottom="0.75" header="0.3" footer="0.3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Primljene bjanko zadužnice</vt:lpstr>
      <vt:lpstr>Zadužnice</vt:lpstr>
      <vt:lpstr>Garancije</vt:lpstr>
      <vt:lpstr>Police osiguranja</vt:lpstr>
      <vt:lpstr>Izdane zadužnice</vt:lpstr>
      <vt:lpstr>Rekapitulacija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Marijana Klobučar Bobetko</dc:creator>
  <cp:lastModifiedBy>Ivana Kordić</cp:lastModifiedBy>
  <cp:lastPrinted>2026-01-12T15:28:41Z</cp:lastPrinted>
  <dcterms:created xsi:type="dcterms:W3CDTF">2024-01-04T12:48:44Z</dcterms:created>
  <dcterms:modified xsi:type="dcterms:W3CDTF">2026-02-16T12:42:03Z</dcterms:modified>
</cp:coreProperties>
</file>